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ldi\Documents\Ildi\Közbeszerzés\Kölcsey\Ajánlatok\PSN Kft\"/>
    </mc:Choice>
  </mc:AlternateContent>
  <bookViews>
    <workbookView xWindow="0" yWindow="0" windowWidth="24000" windowHeight="9330" activeTab="5"/>
  </bookViews>
  <sheets>
    <sheet name="Záradék" sheetId="5" r:id="rId1"/>
    <sheet name="Összesítő" sheetId="4" r:id="rId2"/>
    <sheet name="Falazás és egyéb kőművesmunka" sheetId="3" r:id="rId3"/>
    <sheet name="Közműcsővezetékek és -szerelvén" sheetId="2" r:id="rId4"/>
    <sheet name="Elektromosenergia-ellátás, vill" sheetId="1" r:id="rId5"/>
    <sheet name="Munka1" sheetId="6" r:id="rId6"/>
  </sheets>
  <definedNames>
    <definedName name="_xlnm._FilterDatabase" localSheetId="4" hidden="1">'Elektromosenergia-ellátás, vill'!$G$1:$G$130</definedName>
    <definedName name="_xlnm.Print_Area" localSheetId="4">'Elektromosenergia-ellátás, vill'!$A$1:$I$130</definedName>
  </definedNames>
  <calcPr calcId="162913"/>
</workbook>
</file>

<file path=xl/calcChain.xml><?xml version="1.0" encoding="utf-8"?>
<calcChain xmlns="http://schemas.openxmlformats.org/spreadsheetml/2006/main">
  <c r="I94" i="1" l="1"/>
  <c r="H94" i="1"/>
  <c r="I128" i="1" l="1"/>
  <c r="H128" i="1"/>
  <c r="I126" i="1"/>
  <c r="H126" i="1"/>
  <c r="I124" i="1"/>
  <c r="H124" i="1"/>
  <c r="I122" i="1"/>
  <c r="H122" i="1"/>
  <c r="I120" i="1"/>
  <c r="H120" i="1"/>
  <c r="I118" i="1"/>
  <c r="H118" i="1"/>
  <c r="I116" i="1"/>
  <c r="H116" i="1"/>
  <c r="I114" i="1"/>
  <c r="H114" i="1"/>
  <c r="I112" i="1"/>
  <c r="H112" i="1"/>
  <c r="I110" i="1"/>
  <c r="H110" i="1"/>
  <c r="I108" i="1"/>
  <c r="H108" i="1"/>
  <c r="I106" i="1"/>
  <c r="H106" i="1"/>
  <c r="I104" i="1"/>
  <c r="H104" i="1"/>
  <c r="I102" i="1"/>
  <c r="H102" i="1"/>
  <c r="I100" i="1"/>
  <c r="H100" i="1"/>
  <c r="I98" i="1"/>
  <c r="H98" i="1"/>
  <c r="I96" i="1"/>
  <c r="H96" i="1"/>
  <c r="I92" i="1"/>
  <c r="H92" i="1"/>
  <c r="I90" i="1"/>
  <c r="H90" i="1"/>
  <c r="I88" i="1"/>
  <c r="H88" i="1"/>
  <c r="I86" i="1"/>
  <c r="H86" i="1"/>
  <c r="I84" i="1"/>
  <c r="H84" i="1"/>
  <c r="I82" i="1"/>
  <c r="H82" i="1"/>
  <c r="I80" i="1"/>
  <c r="H80" i="1"/>
  <c r="I78" i="1"/>
  <c r="H78" i="1"/>
  <c r="I76" i="1"/>
  <c r="H76" i="1"/>
  <c r="I74" i="1"/>
  <c r="H74" i="1"/>
  <c r="I72" i="1"/>
  <c r="H72" i="1"/>
  <c r="I70" i="1"/>
  <c r="H70" i="1"/>
  <c r="I68" i="1"/>
  <c r="H68" i="1"/>
  <c r="I66" i="1"/>
  <c r="H66" i="1"/>
  <c r="I64" i="1"/>
  <c r="H64" i="1"/>
  <c r="I62" i="1"/>
  <c r="H62" i="1"/>
  <c r="I60" i="1"/>
  <c r="H60" i="1"/>
  <c r="I58" i="1"/>
  <c r="H58" i="1"/>
  <c r="I56" i="1"/>
  <c r="H56" i="1"/>
  <c r="I54" i="1"/>
  <c r="H54" i="1"/>
  <c r="I52" i="1"/>
  <c r="H52" i="1"/>
  <c r="I50" i="1"/>
  <c r="H50" i="1"/>
  <c r="I48" i="1"/>
  <c r="H48" i="1"/>
  <c r="I46" i="1"/>
  <c r="H46" i="1"/>
  <c r="I44" i="1"/>
  <c r="H44" i="1"/>
  <c r="I42" i="1"/>
  <c r="H42" i="1"/>
  <c r="I40" i="1"/>
  <c r="H40" i="1"/>
  <c r="I38" i="1"/>
  <c r="H38" i="1"/>
  <c r="I36" i="1"/>
  <c r="H36" i="1"/>
  <c r="I34" i="1"/>
  <c r="H34" i="1"/>
  <c r="I32" i="1"/>
  <c r="H32" i="1"/>
  <c r="I30" i="1"/>
  <c r="H30" i="1"/>
  <c r="I28" i="1"/>
  <c r="H28" i="1"/>
  <c r="I26" i="1"/>
  <c r="H26" i="1"/>
  <c r="I24" i="1"/>
  <c r="H24" i="1"/>
  <c r="I22" i="1"/>
  <c r="H22" i="1"/>
  <c r="I20" i="1"/>
  <c r="H20" i="1"/>
  <c r="I18" i="1"/>
  <c r="H18" i="1"/>
  <c r="I16" i="1"/>
  <c r="H16" i="1"/>
  <c r="I14" i="1"/>
  <c r="H14" i="1"/>
  <c r="I12" i="1"/>
  <c r="H12" i="1"/>
  <c r="I10" i="1"/>
  <c r="H10" i="1"/>
  <c r="I8" i="1"/>
  <c r="H8" i="1"/>
  <c r="I6" i="1"/>
  <c r="H6" i="1"/>
  <c r="I4" i="1"/>
  <c r="H4" i="1"/>
  <c r="I2" i="1"/>
  <c r="H2" i="1"/>
  <c r="I2" i="2"/>
  <c r="I4" i="2" s="1"/>
  <c r="C3" i="4" s="1"/>
  <c r="H2" i="2"/>
  <c r="H4" i="2" s="1"/>
  <c r="B3" i="4" s="1"/>
  <c r="I4" i="3"/>
  <c r="H4" i="3"/>
  <c r="I2" i="3"/>
  <c r="H2" i="3"/>
  <c r="H6" i="3" s="1"/>
  <c r="B2" i="4" s="1"/>
  <c r="I6" i="3" l="1"/>
  <c r="C2" i="4" s="1"/>
  <c r="H130" i="1"/>
  <c r="B4" i="4" s="1"/>
  <c r="C24" i="5" s="1"/>
  <c r="I130" i="1"/>
  <c r="C4" i="4" s="1"/>
  <c r="C5" i="4" l="1"/>
  <c r="D24" i="5"/>
  <c r="B5" i="4"/>
  <c r="C25" i="5" l="1"/>
  <c r="C26" i="5" s="1"/>
  <c r="C27" i="5" s="1"/>
</calcChain>
</file>

<file path=xl/sharedStrings.xml><?xml version="1.0" encoding="utf-8"?>
<sst xmlns="http://schemas.openxmlformats.org/spreadsheetml/2006/main" count="264" uniqueCount="175">
  <si>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</si>
  <si>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</si>
  <si>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</si>
  <si>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</si>
  <si>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</si>
  <si>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</si>
  <si>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</si>
  <si>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</si>
  <si>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</si>
  <si>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</si>
  <si>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</si>
  <si>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</si>
  <si>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33-063-3.2.2</t>
  </si>
  <si>
    <t>m</t>
  </si>
  <si>
    <t>33-063-21.4.1</t>
  </si>
  <si>
    <t>db</t>
  </si>
  <si>
    <t>Fészekvésés, dobozok részére téglafalban, 55 - 78 mm átmérő között, 30 mm mélységig</t>
  </si>
  <si>
    <t>Munkanem összesen:</t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</si>
  <si>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</si>
  <si>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t>Falazás és egyéb kőművesmunka</t>
  </si>
  <si>
    <t>54-005-5.1-0110063</t>
  </si>
  <si>
    <t>PP, PE, KPE nyomócső szerelése, földárokban, hegesztett kötésekkel, idomok nélkül, csőátmérő: 16-50 mm között KPE32 nyomócső 32x3,0 mm 12,5bar</t>
  </si>
  <si>
    <t>Közműcsővezetékek és -szerelvények szerelése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</si>
  <si>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</si>
  <si>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</si>
  <si>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</si>
  <si>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</si>
  <si>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</si>
  <si>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</si>
  <si>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</si>
  <si>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</si>
  <si>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</si>
  <si>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</si>
  <si>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71-000-4.4</t>
  </si>
  <si>
    <t>Hőkészülékek leszerelése, hősugárzók, elektromos kézszárítók</t>
  </si>
  <si>
    <t>71-001-1.1.1.1.1-0110113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</si>
  <si>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 védőcső 13.5 mm, Kód: MU-III 13.5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</si>
  <si>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</si>
  <si>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 védőcső 16 mm, Kód: MU-III 16</t>
  </si>
  <si>
    <t>71-001-2.2-0000001</t>
  </si>
  <si>
    <t>Hajlékonyfalú műanyag páncélcső (betonba önthető) elhelyezése előre elkészített tartóra, falhoronyba, öntött betonba (köpenyburkolatú műanyag gégecső kivitel), FXP-Turbo® hajlékony páncéljellegű cső, erős mechanikai igénybevételre, belső bordázattal, FXP-TURBO 20</t>
  </si>
  <si>
    <t>71-001-2.2-0000002</t>
  </si>
  <si>
    <t>Hajlékonyfalú műanyag páncélcső (betonba önthető) elhelyezése előre elkészített tartóra, falhoronyba, öntött betonba (köpenyburkolatú műanyag gégecső kivitel), FXP-Turbo® hajlékony páncéljellegű cső, erős mechanikai igénybevételre, belső bordázattal, FXP-TURBO 25</t>
  </si>
  <si>
    <t>71-001-11.1.1-0540802</t>
  </si>
  <si>
    <t>Falba süllyesztett EPH csatlakozó doboz réz sínnel, M6 menettel</t>
  </si>
  <si>
    <t>71-001-48.1.2.1.2-0543066</t>
  </si>
  <si>
    <t>Kábeltálca elhelyezése, tartószerkezettel, bármely szélességben, idomokkal, száraz belsőtéri használatra, mennyezetre rögzítve, szélesség: 200 mm-ig, oldalmagasság: 60 mm OBO RKSM 610 kábeltálca perforált 0,75 mm, 60x100 mm, FS szalaghorganyzott</t>
  </si>
  <si>
    <t>71-001-51.1.2.1-0534219</t>
  </si>
  <si>
    <t>Padló alatti szerelés, padlódobozok telepítése és szintezése aljzatba, kompakt előszerelvényezett padlódoboz elhelyezése, dugaszolóaljzat bekötésével 8 modulos padlódoboz szerelőkerettel:   - 5 db 2p+F - egyfázisú csatlakozóaljzat   - 3 db gyengeáramú aljzat</t>
  </si>
  <si>
    <t>71-002-1.1-0210002</t>
  </si>
  <si>
    <t>71-002-1.1-0210003</t>
  </si>
  <si>
    <t>71-002-1.2-0210004</t>
  </si>
  <si>
    <t>71-002-1.2-0210006</t>
  </si>
  <si>
    <t>71-002-1.3-0213010</t>
  </si>
  <si>
    <t>71-002-21.1-0221521</t>
  </si>
  <si>
    <t>71-002-21.1-0221522</t>
  </si>
  <si>
    <t>71-002-21.1-0221541</t>
  </si>
  <si>
    <t>71-002-45.2-0331154</t>
  </si>
  <si>
    <t>71-002-52.1-0336571</t>
  </si>
  <si>
    <t>71-002-52.1-0336573</t>
  </si>
  <si>
    <t>71-002-52.2-0336575</t>
  </si>
  <si>
    <t>71-002-52.3-0336649</t>
  </si>
  <si>
    <t>71-002-71.1.1</t>
  </si>
  <si>
    <t>Vezeték összekötése és bekötése készülékbe, kábelsaru nélkül, 2 vezetékszálig</t>
  </si>
  <si>
    <t>71-002-71.1.2</t>
  </si>
  <si>
    <t>Vezeték összekötése és bekötése készülékbe, kábelsaru nélkül, 3-4 vezetékszál esetén</t>
  </si>
  <si>
    <t>71-002-71.2.1-0330010</t>
  </si>
  <si>
    <t>71-005-1.1.2.2.2-0562442</t>
  </si>
  <si>
    <t>Tűzvédelmi főkapcsoló BENTEL MCP900/RS - Visszaállítható műanyag nyomólappal, - NO és NC kontaktussal, - Kulcsos visszaállítás, - Süllyeszthető, BM-OKF engedély, EN54 minősítés, - Kontaktusos jelzésadás, piros, műanyag ház</t>
  </si>
  <si>
    <t>71-005-1.1.2.2.2-0562443</t>
  </si>
  <si>
    <t>Nappali főkapcsoló (kulcsos kapcsoló)</t>
  </si>
  <si>
    <t>71-005-1.43-0231337</t>
  </si>
  <si>
    <t>Álmennyeztbe süllyeszthető mozgásérzékelő elhelyezése, köralakú érzékelési tartománnyal 360 fokos, áthidalás 10 m, kapcsolás max. 2000W, alap kivitelben impulzus funkciós vagy 30 mp-30 perc időzítés, 10-2000 lux érzékelés állítható, LUXOMAT PD3-1C-DE</t>
  </si>
  <si>
    <t>71-005-1.43-0231341</t>
  </si>
  <si>
    <t>Kombinált mozgás és zajérzékelő fali kapcsoló 180 fokos érzékelési tartománnyal, áthidalás 10 m, kapcsolás max. 2300W, alap kivitelben impulzus funkciós vagy 30 mp-16 perc időzítés,  5-2000 lux érzékelés állítható, LUXOMAT INDOOR 180-R</t>
  </si>
  <si>
    <t>71-005-1.43-0231347</t>
  </si>
  <si>
    <t>Mozgásérzékelő kültéri alkalmazásra, 230 fokos érzékelési tartománnyal, védettség IP54, hatótávolság  áthaladás 20 m, kapcsolás max. 3000W, 15 mp - 16 perc időzítés, 2-2500 lux érzékelés állítható, LUXOMAT RC-plus next 230</t>
  </si>
  <si>
    <t>71-005-2.53.1-0535222</t>
  </si>
  <si>
    <t>Összeépíthető világítási  és telekommunikációs szerelvények elemei; Kapcsoló/nyomó/csatlakozó betét elhelyezése fedéllel (keret nélkül), egypólusú Schneider Electric SEDNA Egypólusú kapcsoló, rugós bekötés, 10AX (101), fehér, Csz.: SDN0100121</t>
  </si>
  <si>
    <t>71-005-2.53.2-0535275</t>
  </si>
  <si>
    <t>Összeépíthető világítási  és telekommunikációs szerelvények elemei; Kapcsoló/nyomó/csatlakozó betét elhelyezése fedéllel (keret nélkül), kétpólusú Schneider Electric SEDNA Kétpólusú kapcsoló, rugós bekötés, 10AX (102), fehér, Csz.: SDN0200121</t>
  </si>
  <si>
    <t>71-005-2.53.2-0535396</t>
  </si>
  <si>
    <t>Összeépíthető világítási  és telekommunikációs szerelvények elemei; Kapcsoló/nyomó/csatlakozó betét elhelyezése fedéllel (keret nélkül), kétpólusú Schneider Electric SEDNA Kétpólusú kapcsoló, rugós bekötés, 10AX, IP44, fehér, Csz.: SDN0200321</t>
  </si>
  <si>
    <t>71-005-2.53.3-0562003</t>
  </si>
  <si>
    <t>Összeépíthető világítási  és telekommunikációs szerelvények elemei; Kapcsoló/nyomó/csatlakozó betét elhelyezése fedéllel (keret nélkül), hárompólusú LEGRAND Valena hárompólusú kapcsoló fehér (Kat.szám:774403)</t>
  </si>
  <si>
    <t>71-005-2.53.4-0535197</t>
  </si>
  <si>
    <t>Összeépíthető világítási  és telekommunikációs szerelvények elemei; Kapcsoló/nyomó/csatlakozó betét elhelyezése fedéllel (keret nélkül), kétáramkörös (csillár) Schneider Electric SEDNA Csillárkapcsoló, rugós bekötés, 10AX (105), fehér, Csz.: SDN0300121</t>
  </si>
  <si>
    <t>71-005-2.63.1.1-0535191</t>
  </si>
  <si>
    <t>Összeépíthető világítási  és telekommunikációs szerelvények elemei; Csatlakozóaljzat (dugaszolóaljzat) elhelyezése, földelt, egyes Schneider Electric SEDNA 2P+F csatlakozóaljzat gyermekvédelemmel, csapófedeles, csavaros bekötés, 16A, IP44, fehér, Csz.: SDN3100321</t>
  </si>
  <si>
    <t>71-005-2.63.1.1-0535193</t>
  </si>
  <si>
    <t>Összeépíthető világítási  és telekommunikációs szerelvények elemei; Csatlakozóaljzat (dugaszolóaljzat) elhelyezése, földelt, egyes Schneider Electric SEDNA 2P+F csatlakozóaljzat gyermekvédelemmel, csavaros bekötés, 16A, fehér, Csz.: SDN3000121</t>
  </si>
  <si>
    <t>71-005-2.98.1.1-0535209</t>
  </si>
  <si>
    <t>Összeépíthető világítási  és telekommunikációs szerelvények elemei; Keret elhelyezése, egyes keret, vízszintes Schneider Electric SEDNA Egyes keret, fehér, Csz.: SDN5800121</t>
  </si>
  <si>
    <t>71-005-2.98.1.1-0535211</t>
  </si>
  <si>
    <t>Összeépíthető világítási  és telekommunikációs szerelvények elemei; Keret elhelyezése, egyes keret, vízszintes Schneider Electric SEDNA Egyes keret, IP44, fehér, Csz.: SDN5810121</t>
  </si>
  <si>
    <t>71-005-2.98.1.1-0547381</t>
  </si>
  <si>
    <t>Összeépíthető világítási  és telekommunikációs szerelvények elemei; Keret elhelyezése, egyes keret, vízszintes LEGRAND Valena Life egyes keret fehér (Kat.szám:754001)</t>
  </si>
  <si>
    <t>71-005-2.98.2.1-0535281</t>
  </si>
  <si>
    <t>Összeépíthető világítási  és telekommunikációs szerelvények elemei; Keret elhelyezése, kettes keret, vízszintes Schneider Electric SEDNA Kettes keret, vízszintes, fehér, Csz.: SDN5800321</t>
  </si>
  <si>
    <t>71-006-12.1.1.2-0162002</t>
  </si>
  <si>
    <t>klt.</t>
  </si>
  <si>
    <t>Schneider Electric Elso Fashion mozgássérült WC szett (nővérhívó), bekötve, kipróbálva kompletten</t>
  </si>
  <si>
    <t>71-007-32.2.1.1-0315540</t>
  </si>
  <si>
    <t>Terheléskapcsoló elhelyezése, műanyag tokozással, VBF01 GE, komplett tokozott főkapcsoló IP65 16A</t>
  </si>
  <si>
    <t>71-009-1.1.1-0410035</t>
  </si>
  <si>
    <t>E-1 jelű elosztó berendezés, műhelyben előregyártva, helyszínre szállítva, beszabályozva, bekötve, kompletten a GE-04 számú terv szerint</t>
  </si>
  <si>
    <t>71-009-1.1.1-0410044</t>
  </si>
  <si>
    <t>E14.1 jelű medikai tábla süllyesztett   - 2 db 10 A-es kismegszakítóval     - 4 db csatlakozóaljzattal    - 2 db EPH csatlakozóval   - 2 db védőcsatlakozó kapoccsal</t>
  </si>
  <si>
    <t>71-009-1.1.1-0410045</t>
  </si>
  <si>
    <t>E11.2 jelű medikai tábla falon kívüli   - 1 db 10 A-es kismegszakítóval    - 2 db csatlakozóaljzattal    - 1 db EPH csatlakozóval   - 1 db védőcsatlakozó kapoccsal</t>
  </si>
  <si>
    <t>71-010-4.5-0141300</t>
  </si>
  <si>
    <t>Álmennyezeti lámpatest elhelyezése előre elkészített tartószerkezetre, SYLVANIA START PANEL LED G4 HO 600 NW típusú, álmennyezeti, 36W teljesítményű, 4750lm hasznos fényáramú, 132lm/W fényhasznosítású, 4000K színhőmérsékletű, CRI:80 színvisszaadású, hátlapon elhelyezett LED modulos, IP44 védettségű, alacsony beépítésű, 50.000 óra üzemidővel és 5 év üzemidő-megkötés nélküli gyártói garanciával, porfestett acél és alumínium házzal, opálburával, tápegységgel kompletten</t>
  </si>
  <si>
    <t>71-010-4.5-0141301</t>
  </si>
  <si>
    <t>Álmennyezeti lámpatest elhelyezése előre elkészített tartószerkezetre, SYLVANIA START PANEL LED G4 600 NW típusú, álmennyezeti, 30W teljesítményű, 4200lm hasznos fényáramú, 140m/W fényhasznosítású, 4000K színhőmérsékletű, CRI:80 színvisszaadású, hátlapon elhelyezett LED modulos, IP44 védettségű, alacsony beépítésű, 50.000 óra üzemidővel és 5 év üzemidő-megkötés nélküli gyártói garanciával, porfestett acél és alumínium házzal, opálburával, tápegységgel, kompletten</t>
  </si>
  <si>
    <t>71-010-4.5-0141303</t>
  </si>
  <si>
    <t>Álmennyezeti lámpatest elhelyezése előre elkészített tartószerkezetre, SYLVANIA SYL-LIGHTER LED II 195 ROUND 15W NW típusú, álmennyezeti, 15W teljesítményű, 1480 lm hasznos fényáramú, 4000K színhőmérsékletű, CRI:80 színvisszaadású, 5 step SDCM osztályú LED modulos, IP44 védettségű, 74°-os karakterisztikájú, alacsony beépítésű lámpatest, 50.000 óra üzemidővel és 5 év üzemidő-megkötés nélküli gyártói garanciával, megnövelt hőleadó bevonatú alumínium házzal, opálburával, nagy hatékonyságú elektronikus tápegységgel, sorolható tápcsatlakozóval kompletten</t>
  </si>
  <si>
    <t>71-010-4.5-0141307</t>
  </si>
  <si>
    <t>Álmennyezeti lámpatest elhelyezése előre elkészített tartószerkezetre, SYLVANIA SYL-LIGHTER LED II 240 ROUND 25W NW típusú, álmennyezeti, 25W teljesítményű, 2289 lm hasznos fényáramú, 4000K színhőmérsékletű, CRI:80 színvisszaadású, 5 step SDCM osztályú LED modulos, IP44 védettségű, 74°-os karakterisztikájú, alacsony beépítésű lámpatest, 50.000 óra üzemidővel és 5 év üzemidő-megkötés nélküli gyártói garanciával, megnövelt hőleadó bevonatú alumínium házzal, opálburával, nagy hatékonyságú elektronikus tápegységgel, sorolható tápcsatlakozóval kompletten</t>
  </si>
  <si>
    <t>71-010-4.5-0141308</t>
  </si>
  <si>
    <t>Álmennyezeti lámpatest elhelyezése előre elkészített tartószerkezetre, ARES LEILA 135 CoB LED 12W típusú, IP66 védettségű, önött alumínium házú,  kör alakú (135mm), álmennyzetbe süllyeszthető, 40°-os karakterisztikájú, lámpatest, üveg zárólappal, elektronikus előtéttel, fényforrással, födémbe süllyeszthető gyári beépítő dobozzal, elektronikus tápegységgel kompletten</t>
  </si>
  <si>
    <t>71-010-12.11.1.1.6-0548521</t>
  </si>
  <si>
    <t>(Akkumulátoros vészvilágítás) Tartalék világítási lámpatestek elhelyezése, Álmennyezetbe süllyeszthető, LED-es saját akkumulátoros irányfény lámpatest piktogrammal, 3 h áthidalással, készenléti üzemű, IP42 védettségű, ASM Clever light CL-805</t>
  </si>
  <si>
    <t>71-010-12.11.1.1.6-0548522</t>
  </si>
  <si>
    <t>(Akkumulátoros vészvilágítás) Tartalék világítási lámpatestek elhelyezése, Álmennyezetbe süllyeszthető LED-es saját akkumulátoros biztonsági világítási lámpatest, 3 h áthidalással, készenléti üzemű, folyosói lencsével, IP20 védettségű, ASM Clever light CL-303FC</t>
  </si>
  <si>
    <t>71-013-7.2-0310386</t>
  </si>
  <si>
    <t>71-013-7.3-0522804</t>
  </si>
  <si>
    <t>Érintésvédelmi hálózat tartozékainak szerelése, épületgépészeti csőhálózat földelő kötése</t>
  </si>
  <si>
    <t>71-013-7.4</t>
  </si>
  <si>
    <t>Érintésvédelmi hálózat tartozékainak szerelése, nagykiterjedésű fémtárgy földelő kötése</t>
  </si>
  <si>
    <t>71-013-9</t>
  </si>
  <si>
    <t>mp*</t>
  </si>
  <si>
    <t>Villám és érintésvédelmi mérés és jegyzőkönyv készítése</t>
  </si>
  <si>
    <t>71-101-1.1.1.1.1.1</t>
  </si>
  <si>
    <t>E.ON Zrt. fejlesztési hozzájárulás befizetés Előirányzat</t>
  </si>
  <si>
    <t>71-101-1.1.1.1.1.1-0000001</t>
  </si>
  <si>
    <t>Fogyasztásmérőhely átalakítása E.ON Zrt. műszaki feltétele szerint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</si>
  <si>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 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</si>
  <si>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 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</si>
  <si>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4-6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 450/750V 1x4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</si>
  <si>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4-6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 450/750V 1x6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</si>
  <si>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H07V-K 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(Mkh)</t>
    </r>
  </si>
  <si>
    <r>
      <t>Kábelszerű vezeték elhelyezése előre elkészített tartószerkezetre, 1-12 erű rézvezetővel, elágazó dobozokkal és kötésekkel, szigetelési elenállás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NYM 300/500V 3x1,5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(MBCu)</t>
    </r>
  </si>
  <si>
    <r>
      <t>Kábelszerű vezeték elhelyezése előre elkészített tartószerkezetre, 1-12 erű rézvezetővel, elágazó dobozokkal és kötésekkel, szigetelési elenállás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NYM 300/500V 3x2,5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(MBCu)</t>
    </r>
  </si>
  <si>
    <r>
      <t>Kábelszerű vezeték elhelyezése előre elkészített tartószerkezetre, 1-12 erű rézvezetővel, elágazó dobozokkal és kötésekkel, szigetelési elenállás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NYM 300/500V 4x1,5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(MBCu)</t>
    </r>
  </si>
  <si>
    <r>
      <t>Műanyag szigetelésű távközlési kábel alufólia árnyékolással, belső terekbe, fektetése kézi erővel,  védőcsőbe húzva vagy vezetékcsatornába fektetve, keresztmetszet: 0,6-0,8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tömeghatár: 0,36-0,65 kg/m PannonCom-Kábel J-Y(St)Y 300V 2x2x0,8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távközlési kábel, alufólia árnyékolással</t>
    </r>
  </si>
  <si>
    <r>
      <t>Műanyag szigetelésű energiaátviteli és irányítás-technikai kábel fektetése kézi erővel, kábelárokba vagy kábelcsatornába, tömeghatár: 0,35 kg/m-ig PannonCom-Kábel NYY-J 0,6/1 kV 3x1,5 mm</t>
    </r>
    <r>
      <rPr>
        <vertAlign val="superscript"/>
        <sz val="10"/>
        <color indexed="8"/>
        <rFont val="Times New Roman CE"/>
        <charset val="238"/>
      </rPr>
      <t>2</t>
    </r>
  </si>
  <si>
    <r>
      <t>Műanyag szigetelésű energiaátviteli és irányítás-technikai kábel fektetése kézi erővel, kábelárokba vagy kábelcsatornába, tömeghatár: 0,35 kg/m-ig PannonCom-Kábel NYY-J 0,6/1 kV 3x2,5 mm</t>
    </r>
    <r>
      <rPr>
        <vertAlign val="superscript"/>
        <sz val="10"/>
        <color indexed="8"/>
        <rFont val="Times New Roman CE"/>
        <charset val="238"/>
      </rPr>
      <t>2</t>
    </r>
  </si>
  <si>
    <r>
      <t>Műanyag szigetelésű energiaátviteli és irányítás-technikai kábel fektetése kézi erővel, kábelárokba vagy kábelcsatornába, tömeghatár: 0,36-0,65 kg/m PannonCom-Kábel NYY-J 0,6/1 kV 3x4 mm</t>
    </r>
    <r>
      <rPr>
        <vertAlign val="superscript"/>
        <sz val="10"/>
        <color indexed="8"/>
        <rFont val="Times New Roman CE"/>
        <charset val="238"/>
      </rPr>
      <t>2</t>
    </r>
  </si>
  <si>
    <r>
      <t>Műanyag szigetelésű energiaátviteli és irányítás-technikai kábel fektetése kézi erővel, kábelárokba vagy kábelcsatornába, tömeghatár: 0,66-1,00 kg/m PannonCom-Kábel NYY-J 0,6/1 kV 5x10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 (főáramkör cseréje fogyasztásmérőtől)</t>
    </r>
  </si>
  <si>
    <r>
      <t>Vezeték összekötése és bekötése készülékbe, kábelsaruval,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10 mm2 réz VS kábelsaru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</si>
  <si>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</si>
  <si>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</si>
  <si>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Összesen:</t>
  </si>
  <si>
    <t>Petre Project Kft.</t>
  </si>
  <si>
    <t xml:space="preserve">                                       </t>
  </si>
  <si>
    <t xml:space="preserve">A munka leírása:                       </t>
  </si>
  <si>
    <t xml:space="preserve">Egészségügyi alapellátás infrastruktu- </t>
  </si>
  <si>
    <t xml:space="preserve">rális fejlesztése Szekszárd, Kölcsey ltp. 25. sz. alatt                       </t>
  </si>
  <si>
    <t xml:space="preserve">kiviteli terve (TOP-6.6.1-16-SE1)                                             </t>
  </si>
  <si>
    <t xml:space="preserve">7100 Szekszárd, Kölcsey ltp. 25.                                              </t>
  </si>
  <si>
    <t xml:space="preserve">villamos kiviteli tervéhez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</si>
  <si>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</si>
  <si>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</si>
  <si>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</si>
  <si>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</si>
  <si>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</si>
  <si>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</si>
  <si>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2.1 ÁFA vetítési alap</t>
  </si>
  <si>
    <t>2.2 ÁFA</t>
  </si>
  <si>
    <t>3.  A munka ára</t>
  </si>
  <si>
    <t>Aláírás</t>
  </si>
  <si>
    <t>Terheléskapcsoló elhelyezése, műanyag tokozással, VBF02 GE,
komplett tokozott főkapcsoló IP65 10A</t>
  </si>
  <si>
    <t>71-007-32.2.1.1-0315539</t>
  </si>
  <si>
    <t xml:space="preserve">Készítette:         </t>
  </si>
  <si>
    <t xml:space="preserve"> Kelt: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</si>
</sst>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3" fontId="5" fillId="0" borderId="2" xfId="0" applyNumberFormat="1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right" vertical="top" wrapText="1"/>
    </xf>
    <xf numFmtId="3" fontId="5" fillId="0" borderId="0" xfId="0" applyNumberFormat="1" applyFont="1" applyAlignment="1">
      <alignment vertical="top" wrapText="1"/>
    </xf>
    <xf numFmtId="3" fontId="6" fillId="0" borderId="1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3" fontId="3" fillId="0" borderId="0" xfId="0" applyNumberFormat="1" applyFont="1" applyFill="1" applyAlignment="1">
      <alignment horizontal="right"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3" fontId="6" fillId="0" borderId="1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3" fontId="6" fillId="0" borderId="3" xfId="0" applyNumberFormat="1" applyFont="1" applyBorder="1" applyAlignment="1">
      <alignment horizontal="center" vertical="top"/>
    </xf>
    <xf numFmtId="3" fontId="5" fillId="0" borderId="2" xfId="0" applyNumberFormat="1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view="pageBreakPreview" topLeftCell="A8" zoomScaleNormal="100" zoomScaleSheetLayoutView="100" workbookViewId="0">
      <selection activeCell="A30" sqref="A30"/>
    </sheetView>
  </sheetViews>
  <sheetFormatPr defaultColWidth="9.140625" defaultRowHeight="15.75" x14ac:dyDescent="0.25"/>
  <cols>
    <col min="1" max="1" width="36.42578125" style="10" customWidth="1"/>
    <col min="2" max="2" width="10.7109375" style="10" customWidth="1"/>
    <col min="3" max="4" width="15.7109375" style="10" customWidth="1"/>
    <col min="5" max="16384" width="9.140625" style="10"/>
  </cols>
  <sheetData>
    <row r="1" spans="1:4" s="13" customFormat="1" x14ac:dyDescent="0.25">
      <c r="A1" s="30" t="s">
        <v>153</v>
      </c>
      <c r="B1" s="31"/>
      <c r="C1" s="31"/>
      <c r="D1" s="31"/>
    </row>
    <row r="2" spans="1:4" s="13" customFormat="1" x14ac:dyDescent="0.25">
      <c r="A2" s="30"/>
      <c r="B2" s="31"/>
      <c r="C2" s="31"/>
      <c r="D2" s="31"/>
    </row>
    <row r="3" spans="1:4" s="13" customFormat="1" x14ac:dyDescent="0.25">
      <c r="A3" s="30"/>
      <c r="B3" s="31"/>
      <c r="C3" s="31"/>
      <c r="D3" s="31"/>
    </row>
    <row r="4" spans="1:4" x14ac:dyDescent="0.25">
      <c r="A4" s="32"/>
      <c r="B4" s="31"/>
      <c r="C4" s="31"/>
      <c r="D4" s="31"/>
    </row>
    <row r="5" spans="1:4" x14ac:dyDescent="0.25">
      <c r="A5" s="32"/>
      <c r="B5" s="31"/>
      <c r="C5" s="31"/>
      <c r="D5" s="31"/>
    </row>
    <row r="6" spans="1:4" x14ac:dyDescent="0.25">
      <c r="A6" s="32"/>
      <c r="B6" s="31"/>
      <c r="C6" s="31"/>
      <c r="D6" s="31"/>
    </row>
    <row r="7" spans="1:4" x14ac:dyDescent="0.25">
      <c r="A7" s="32"/>
      <c r="B7" s="31"/>
      <c r="C7" s="31"/>
      <c r="D7" s="31"/>
    </row>
    <row r="9" spans="1:4" x14ac:dyDescent="0.25">
      <c r="C9" s="10" t="s">
        <v>154</v>
      </c>
    </row>
    <row r="10" spans="1:4" x14ac:dyDescent="0.25">
      <c r="C10" s="10" t="s">
        <v>154</v>
      </c>
    </row>
    <row r="11" spans="1:4" x14ac:dyDescent="0.25">
      <c r="C11" s="10" t="s">
        <v>174</v>
      </c>
    </row>
    <row r="12" spans="1:4" x14ac:dyDescent="0.25">
      <c r="A12" s="10" t="s">
        <v>154</v>
      </c>
      <c r="C12" s="10" t="s">
        <v>154</v>
      </c>
    </row>
    <row r="13" spans="1:4" x14ac:dyDescent="0.25">
      <c r="A13" s="10" t="s">
        <v>155</v>
      </c>
      <c r="C13" s="10" t="s">
        <v>173</v>
      </c>
    </row>
    <row r="14" spans="1:4" x14ac:dyDescent="0.25">
      <c r="A14" s="10" t="s">
        <v>154</v>
      </c>
      <c r="C14" s="10" t="s">
        <v>154</v>
      </c>
    </row>
    <row r="15" spans="1:4" x14ac:dyDescent="0.25">
      <c r="A15" s="10" t="s">
        <v>156</v>
      </c>
      <c r="C15" s="10" t="s">
        <v>154</v>
      </c>
    </row>
    <row r="16" spans="1:4" x14ac:dyDescent="0.25">
      <c r="A16" s="10" t="s">
        <v>157</v>
      </c>
    </row>
    <row r="17" spans="1:4" x14ac:dyDescent="0.25">
      <c r="A17" s="10" t="s">
        <v>158</v>
      </c>
    </row>
    <row r="18" spans="1:4" x14ac:dyDescent="0.25">
      <c r="A18" s="10" t="s">
        <v>159</v>
      </c>
    </row>
    <row r="19" spans="1:4" x14ac:dyDescent="0.25">
      <c r="A19" s="10" t="s">
        <v>160</v>
      </c>
    </row>
    <row r="20" spans="1:4" x14ac:dyDescent="0.25">
      <c r="A20" s="10" t="s">
        <v>161</v>
      </c>
    </row>
    <row r="22" spans="1:4" x14ac:dyDescent="0.25">
      <c r="A22" s="35" t="s">
        <v>162</v>
      </c>
      <c r="B22" s="36"/>
      <c r="C22" s="36"/>
      <c r="D22" s="36"/>
    </row>
    <row r="23" spans="1:4" x14ac:dyDescent="0.25">
      <c r="A23" s="14" t="s">
        <v>163</v>
      </c>
      <c r="B23" s="14"/>
      <c r="C23" s="17" t="s">
        <v>164</v>
      </c>
      <c r="D23" s="17" t="s">
        <v>165</v>
      </c>
    </row>
    <row r="24" spans="1:4" x14ac:dyDescent="0.25">
      <c r="A24" s="14" t="s">
        <v>166</v>
      </c>
      <c r="B24" s="14"/>
      <c r="C24" s="18">
        <f>ROUND(SUM(Összesítő!B2:B4),0)</f>
        <v>2054583</v>
      </c>
      <c r="D24" s="18">
        <f>ROUND(SUM(Összesítő!C2:C4),0)</f>
        <v>1244749</v>
      </c>
    </row>
    <row r="25" spans="1:4" x14ac:dyDescent="0.25">
      <c r="A25" s="10" t="s">
        <v>167</v>
      </c>
      <c r="C25" s="37">
        <f>ROUND(C24+D24,0)</f>
        <v>3299332</v>
      </c>
      <c r="D25" s="37"/>
    </row>
    <row r="26" spans="1:4" x14ac:dyDescent="0.25">
      <c r="A26" s="14" t="s">
        <v>168</v>
      </c>
      <c r="B26" s="15">
        <v>0.27</v>
      </c>
      <c r="C26" s="38">
        <f>ROUND(C25*B26,0)</f>
        <v>890820</v>
      </c>
      <c r="D26" s="38"/>
    </row>
    <row r="27" spans="1:4" x14ac:dyDescent="0.25">
      <c r="A27" s="14" t="s">
        <v>169</v>
      </c>
      <c r="B27" s="14"/>
      <c r="C27" s="33">
        <f>ROUND(C25+C26,0)</f>
        <v>4190152</v>
      </c>
      <c r="D27" s="33"/>
    </row>
    <row r="31" spans="1:4" x14ac:dyDescent="0.25">
      <c r="B31" s="34" t="s">
        <v>170</v>
      </c>
      <c r="C31" s="34"/>
    </row>
    <row r="33" spans="1:1" x14ac:dyDescent="0.25">
      <c r="A33" s="16"/>
    </row>
    <row r="34" spans="1:1" x14ac:dyDescent="0.25">
      <c r="A34" s="16"/>
    </row>
    <row r="35" spans="1:1" x14ac:dyDescent="0.25">
      <c r="A35" s="16"/>
    </row>
  </sheetData>
  <mergeCells count="12">
    <mergeCell ref="C27:D27"/>
    <mergeCell ref="B31:C31"/>
    <mergeCell ref="A6:D6"/>
    <mergeCell ref="A7:D7"/>
    <mergeCell ref="A22:D22"/>
    <mergeCell ref="C25:D25"/>
    <mergeCell ref="C26:D26"/>
    <mergeCell ref="A1:D1"/>
    <mergeCell ref="A2:D2"/>
    <mergeCell ref="A3:D3"/>
    <mergeCell ref="A4:D4"/>
    <mergeCell ref="A5:D5"/>
  </mergeCells>
  <printOptions gridLines="1"/>
  <pageMargins left="0.78740157480314965" right="0.78740157480314965" top="0.78740157480314965" bottom="0.78740157480314965" header="0.43307086614173229" footer="0.43307086614173229"/>
  <pageSetup paperSize="9" fitToHeight="100" orientation="portrait" useFirstPageNumber="1" r:id="rId1"/>
  <headerFooter>
    <oddHeader>&amp;R&amp;F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"/>
  <sheetViews>
    <sheetView view="pageBreakPreview" zoomScale="115" zoomScaleNormal="100" zoomScaleSheetLayoutView="115" workbookViewId="0">
      <selection activeCell="B18" sqref="B18"/>
    </sheetView>
  </sheetViews>
  <sheetFormatPr defaultColWidth="9.140625" defaultRowHeight="15.75" x14ac:dyDescent="0.25"/>
  <cols>
    <col min="1" max="1" width="36.42578125" style="11" customWidth="1"/>
    <col min="2" max="3" width="20.7109375" style="21" customWidth="1"/>
    <col min="4" max="16384" width="9.140625" style="11"/>
  </cols>
  <sheetData>
    <row r="1" spans="1:3" s="19" customFormat="1" x14ac:dyDescent="0.25">
      <c r="A1" s="12" t="s">
        <v>0</v>
      </c>
      <c r="B1" s="20" t="s">
        <v>1</v>
      </c>
      <c r="C1" s="20" t="s">
        <v>2</v>
      </c>
    </row>
    <row r="2" spans="1:3" x14ac:dyDescent="0.25">
      <c r="A2" s="11" t="s">
        <v>19</v>
      </c>
      <c r="B2" s="21">
        <f>'Falazás és egyéb kőművesmunka'!H6</f>
        <v>0</v>
      </c>
      <c r="C2" s="21">
        <f>'Falazás és egyéb kőművesmunka'!I6</f>
        <v>66220</v>
      </c>
    </row>
    <row r="3" spans="1:3" ht="31.5" x14ac:dyDescent="0.25">
      <c r="A3" s="11" t="s">
        <v>22</v>
      </c>
      <c r="B3" s="21">
        <f>'Közműcsővezetékek és -szerelvén'!H4</f>
        <v>2750</v>
      </c>
      <c r="C3" s="21">
        <f>'Közműcsővezetékek és -szerelvén'!I4</f>
        <v>2750</v>
      </c>
    </row>
    <row r="4" spans="1:3" ht="31.5" x14ac:dyDescent="0.25">
      <c r="A4" s="11" t="s">
        <v>151</v>
      </c>
      <c r="B4" s="21">
        <f>'Elektromosenergia-ellátás, vill'!H130</f>
        <v>2051833</v>
      </c>
      <c r="C4" s="21">
        <f>'Elektromosenergia-ellátás, vill'!I130</f>
        <v>1175779</v>
      </c>
    </row>
    <row r="5" spans="1:3" s="19" customFormat="1" x14ac:dyDescent="0.25">
      <c r="A5" s="12" t="s">
        <v>152</v>
      </c>
      <c r="B5" s="22">
        <f>ROUND(SUM(B2:B4),0)</f>
        <v>2054583</v>
      </c>
      <c r="C5" s="22">
        <f>ROUND(SUM(C2:C4), 0)</f>
        <v>1244749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fitToHeight="100" orientation="portrait" useFirstPageNumber="1" r:id="rId1"/>
  <headerFooter>
    <oddHeader>&amp;R&amp;F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view="pageBreakPreview" zoomScaleNormal="100" zoomScaleSheetLayoutView="100" workbookViewId="0">
      <selection activeCell="G3" sqref="G3"/>
    </sheetView>
  </sheetViews>
  <sheetFormatPr defaultColWidth="9.140625"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4" customWidth="1"/>
    <col min="8" max="9" width="10.28515625" style="24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23" t="s">
        <v>8</v>
      </c>
      <c r="G1" s="23" t="s">
        <v>9</v>
      </c>
      <c r="H1" s="23" t="s">
        <v>10</v>
      </c>
      <c r="I1" s="23" t="s">
        <v>11</v>
      </c>
    </row>
    <row r="2" spans="1:9" ht="28.5" x14ac:dyDescent="0.25">
      <c r="A2" s="8">
        <v>1</v>
      </c>
      <c r="B2" s="1" t="s">
        <v>12</v>
      </c>
      <c r="C2" s="2" t="s">
        <v>18</v>
      </c>
      <c r="D2" s="6">
        <v>65</v>
      </c>
      <c r="E2" s="1" t="s">
        <v>13</v>
      </c>
      <c r="F2" s="24">
        <v>0</v>
      </c>
      <c r="G2" s="24">
        <v>770.00000000000011</v>
      </c>
      <c r="H2" s="24">
        <f>ROUND(D2*F2, 0)</f>
        <v>0</v>
      </c>
      <c r="I2" s="24">
        <f>ROUND(D2*G2, 0)</f>
        <v>50050</v>
      </c>
    </row>
    <row r="4" spans="1:9" ht="25.5" x14ac:dyDescent="0.25">
      <c r="A4" s="8">
        <v>2</v>
      </c>
      <c r="B4" s="1" t="s">
        <v>14</v>
      </c>
      <c r="C4" s="2" t="s">
        <v>16</v>
      </c>
      <c r="D4" s="6">
        <v>21</v>
      </c>
      <c r="E4" s="1" t="s">
        <v>15</v>
      </c>
      <c r="F4" s="24">
        <v>0</v>
      </c>
      <c r="G4" s="24">
        <v>770.00000000000011</v>
      </c>
      <c r="H4" s="24">
        <f>ROUND(D4*F4, 0)</f>
        <v>0</v>
      </c>
      <c r="I4" s="24">
        <f>ROUND(D4*G4, 0)</f>
        <v>16170</v>
      </c>
    </row>
    <row r="6" spans="1:9" s="9" customFormat="1" x14ac:dyDescent="0.25">
      <c r="A6" s="7"/>
      <c r="B6" s="3"/>
      <c r="C6" s="3" t="s">
        <v>17</v>
      </c>
      <c r="D6" s="5"/>
      <c r="E6" s="3"/>
      <c r="F6" s="23"/>
      <c r="G6" s="23"/>
      <c r="H6" s="23">
        <f>ROUND(SUM(H2:H5),0)</f>
        <v>0</v>
      </c>
      <c r="I6" s="23">
        <f>ROUND(SUM(I2:I5),0)</f>
        <v>66220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4" fitToHeight="100" orientation="portrait" useFirstPageNumber="1" r:id="rId1"/>
  <headerFooter>
    <oddHeader>&amp;R&amp;F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view="pageBreakPreview" zoomScaleNormal="100" zoomScaleSheetLayoutView="100" workbookViewId="0">
      <selection activeCell="J2" sqref="J2:L2"/>
    </sheetView>
  </sheetViews>
  <sheetFormatPr defaultColWidth="9.140625"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4" customWidth="1"/>
    <col min="8" max="9" width="10.28515625" style="24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23" t="s">
        <v>8</v>
      </c>
      <c r="G1" s="23" t="s">
        <v>9</v>
      </c>
      <c r="H1" s="23" t="s">
        <v>10</v>
      </c>
      <c r="I1" s="23" t="s">
        <v>11</v>
      </c>
    </row>
    <row r="2" spans="1:9" ht="51" x14ac:dyDescent="0.25">
      <c r="A2" s="8">
        <v>1</v>
      </c>
      <c r="B2" s="1" t="s">
        <v>20</v>
      </c>
      <c r="C2" s="2" t="s">
        <v>21</v>
      </c>
      <c r="D2" s="6">
        <v>5</v>
      </c>
      <c r="E2" s="1" t="s">
        <v>13</v>
      </c>
      <c r="F2" s="24">
        <v>550</v>
      </c>
      <c r="G2" s="24">
        <v>550</v>
      </c>
      <c r="H2" s="24">
        <f>ROUND(D2*F2, 0)</f>
        <v>2750</v>
      </c>
      <c r="I2" s="24">
        <f>ROUND(D2*G2, 0)</f>
        <v>2750</v>
      </c>
    </row>
    <row r="4" spans="1:9" s="9" customFormat="1" x14ac:dyDescent="0.25">
      <c r="A4" s="7"/>
      <c r="B4" s="3"/>
      <c r="C4" s="3" t="s">
        <v>17</v>
      </c>
      <c r="D4" s="5"/>
      <c r="E4" s="3"/>
      <c r="F4" s="23"/>
      <c r="G4" s="23"/>
      <c r="H4" s="23">
        <f>ROUND(SUM(H2:H3),0)</f>
        <v>2750</v>
      </c>
      <c r="I4" s="23">
        <f>ROUND(SUM(I2:I3),0)</f>
        <v>2750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4" fitToHeight="100" orientation="portrait" useFirstPageNumber="1" r:id="rId1"/>
  <headerFooter>
    <oddHeader>&amp;R&amp;F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view="pageBreakPreview" zoomScale="85" zoomScaleNormal="100" zoomScaleSheetLayoutView="85" workbookViewId="0">
      <selection activeCell="J2" sqref="J2:L128"/>
    </sheetView>
  </sheetViews>
  <sheetFormatPr defaultColWidth="9.140625"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4" customWidth="1"/>
    <col min="8" max="9" width="10.28515625" style="24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23" t="s">
        <v>8</v>
      </c>
      <c r="G1" s="23" t="s">
        <v>9</v>
      </c>
      <c r="H1" s="23" t="s">
        <v>10</v>
      </c>
      <c r="I1" s="23" t="s">
        <v>11</v>
      </c>
    </row>
    <row r="2" spans="1:9" ht="38.25" x14ac:dyDescent="0.25">
      <c r="A2" s="8">
        <v>1</v>
      </c>
      <c r="B2" s="1" t="s">
        <v>23</v>
      </c>
      <c r="C2" s="2" t="s">
        <v>24</v>
      </c>
      <c r="D2" s="6">
        <v>60</v>
      </c>
      <c r="E2" s="1" t="s">
        <v>13</v>
      </c>
      <c r="F2" s="24">
        <v>0</v>
      </c>
      <c r="G2" s="24">
        <v>165</v>
      </c>
      <c r="H2" s="24">
        <f>ROUND(D2*F2, 0)</f>
        <v>0</v>
      </c>
      <c r="I2" s="24">
        <f>ROUND(D2*G2, 0)</f>
        <v>9900</v>
      </c>
    </row>
    <row r="4" spans="1:9" ht="38.25" x14ac:dyDescent="0.25">
      <c r="A4" s="8">
        <v>2</v>
      </c>
      <c r="B4" s="1" t="s">
        <v>25</v>
      </c>
      <c r="C4" s="2" t="s">
        <v>26</v>
      </c>
      <c r="D4" s="6">
        <v>510</v>
      </c>
      <c r="E4" s="1" t="s">
        <v>13</v>
      </c>
      <c r="F4" s="24">
        <v>0</v>
      </c>
      <c r="G4" s="24">
        <v>165</v>
      </c>
      <c r="H4" s="24">
        <f>ROUND(D4*F4, 0)</f>
        <v>0</v>
      </c>
      <c r="I4" s="24">
        <f>ROUND(D4*G4, 0)</f>
        <v>84150</v>
      </c>
    </row>
    <row r="6" spans="1:9" ht="25.5" x14ac:dyDescent="0.25">
      <c r="A6" s="8">
        <v>3</v>
      </c>
      <c r="B6" s="1" t="s">
        <v>27</v>
      </c>
      <c r="C6" s="2" t="s">
        <v>28</v>
      </c>
      <c r="D6" s="6">
        <v>1</v>
      </c>
      <c r="E6" s="1" t="s">
        <v>15</v>
      </c>
      <c r="F6" s="24">
        <v>0</v>
      </c>
      <c r="G6" s="24">
        <v>5500</v>
      </c>
      <c r="H6" s="24">
        <f>ROUND(D6*F6, 0)</f>
        <v>0</v>
      </c>
      <c r="I6" s="24">
        <f>ROUND(D6*G6, 0)</f>
        <v>5500</v>
      </c>
    </row>
    <row r="8" spans="1:9" ht="63.75" x14ac:dyDescent="0.25">
      <c r="A8" s="8">
        <v>4</v>
      </c>
      <c r="B8" s="1" t="s">
        <v>29</v>
      </c>
      <c r="C8" s="2" t="s">
        <v>30</v>
      </c>
      <c r="D8" s="6">
        <v>20</v>
      </c>
      <c r="E8" s="1" t="s">
        <v>15</v>
      </c>
      <c r="F8" s="24">
        <v>0</v>
      </c>
      <c r="G8" s="24">
        <v>880.00000000000011</v>
      </c>
      <c r="H8" s="24">
        <f>ROUND(D8*F8, 0)</f>
        <v>0</v>
      </c>
      <c r="I8" s="24">
        <f>ROUND(D8*G8, 0)</f>
        <v>17600</v>
      </c>
    </row>
    <row r="10" spans="1:9" ht="38.25" x14ac:dyDescent="0.25">
      <c r="A10" s="8">
        <v>5</v>
      </c>
      <c r="B10" s="1" t="s">
        <v>31</v>
      </c>
      <c r="C10" s="2" t="s">
        <v>32</v>
      </c>
      <c r="D10" s="6">
        <v>19</v>
      </c>
      <c r="E10" s="1" t="s">
        <v>15</v>
      </c>
      <c r="F10" s="24">
        <v>0</v>
      </c>
      <c r="G10" s="24">
        <v>880.00000000000011</v>
      </c>
      <c r="H10" s="24">
        <f>ROUND(D10*F10, 0)</f>
        <v>0</v>
      </c>
      <c r="I10" s="24">
        <f>ROUND(D10*G10, 0)</f>
        <v>16720</v>
      </c>
    </row>
    <row r="12" spans="1:9" ht="25.5" x14ac:dyDescent="0.25">
      <c r="A12" s="8">
        <v>6</v>
      </c>
      <c r="B12" s="1" t="s">
        <v>33</v>
      </c>
      <c r="C12" s="2" t="s">
        <v>34</v>
      </c>
      <c r="D12" s="6">
        <v>1</v>
      </c>
      <c r="E12" s="1" t="s">
        <v>15</v>
      </c>
      <c r="F12" s="24">
        <v>0</v>
      </c>
      <c r="G12" s="24">
        <v>880.00000000000011</v>
      </c>
      <c r="H12" s="24">
        <f>ROUND(D12*F12, 0)</f>
        <v>0</v>
      </c>
      <c r="I12" s="24">
        <f>ROUND(D12*G12, 0)</f>
        <v>880</v>
      </c>
    </row>
    <row r="14" spans="1:9" ht="102" x14ac:dyDescent="0.25">
      <c r="A14" s="25">
        <v>7</v>
      </c>
      <c r="B14" s="26" t="s">
        <v>35</v>
      </c>
      <c r="C14" s="27" t="s">
        <v>36</v>
      </c>
      <c r="D14" s="28">
        <v>57</v>
      </c>
      <c r="E14" s="26" t="s">
        <v>13</v>
      </c>
      <c r="F14" s="29">
        <v>130.9</v>
      </c>
      <c r="G14" s="29">
        <v>715.00000000000011</v>
      </c>
      <c r="H14" s="29">
        <f>ROUND(D14*F14, 0)</f>
        <v>7461</v>
      </c>
      <c r="I14" s="29">
        <f>ROUND(D14*G14, 0)</f>
        <v>40755</v>
      </c>
    </row>
    <row r="15" spans="1:9" x14ac:dyDescent="0.25">
      <c r="A15" s="25"/>
      <c r="B15" s="26"/>
      <c r="C15" s="26"/>
      <c r="D15" s="28"/>
      <c r="E15" s="26"/>
      <c r="F15" s="29"/>
      <c r="G15" s="29"/>
      <c r="H15" s="29"/>
      <c r="I15" s="29"/>
    </row>
    <row r="16" spans="1:9" ht="102" x14ac:dyDescent="0.25">
      <c r="A16" s="25">
        <v>8</v>
      </c>
      <c r="B16" s="26" t="s">
        <v>37</v>
      </c>
      <c r="C16" s="27" t="s">
        <v>38</v>
      </c>
      <c r="D16" s="28">
        <v>88</v>
      </c>
      <c r="E16" s="26" t="s">
        <v>13</v>
      </c>
      <c r="F16" s="29">
        <v>146.30000000000001</v>
      </c>
      <c r="G16" s="29">
        <v>715.00000000000011</v>
      </c>
      <c r="H16" s="29">
        <f>ROUND(D16*F16, 0)</f>
        <v>12874</v>
      </c>
      <c r="I16" s="29">
        <f>ROUND(D16*G16, 0)</f>
        <v>62920</v>
      </c>
    </row>
    <row r="18" spans="1:9" ht="89.25" x14ac:dyDescent="0.25">
      <c r="A18" s="8">
        <v>9</v>
      </c>
      <c r="B18" s="1" t="s">
        <v>39</v>
      </c>
      <c r="C18" s="2" t="s">
        <v>40</v>
      </c>
      <c r="D18" s="6">
        <v>10</v>
      </c>
      <c r="E18" s="1" t="s">
        <v>13</v>
      </c>
      <c r="F18" s="24">
        <v>195.8</v>
      </c>
      <c r="G18" s="24">
        <v>715.00000000000011</v>
      </c>
      <c r="H18" s="24">
        <f>ROUND(D18*F18, 0)</f>
        <v>1958</v>
      </c>
      <c r="I18" s="24">
        <f>ROUND(D18*G18, 0)</f>
        <v>7150</v>
      </c>
    </row>
    <row r="20" spans="1:9" ht="89.25" x14ac:dyDescent="0.25">
      <c r="A20" s="8">
        <v>10</v>
      </c>
      <c r="B20" s="1" t="s">
        <v>41</v>
      </c>
      <c r="C20" s="2" t="s">
        <v>42</v>
      </c>
      <c r="D20" s="6">
        <v>5</v>
      </c>
      <c r="E20" s="1" t="s">
        <v>13</v>
      </c>
      <c r="F20" s="24">
        <v>233.20000000000002</v>
      </c>
      <c r="G20" s="24">
        <v>715.00000000000011</v>
      </c>
      <c r="H20" s="24">
        <f>ROUND(D20*F20, 0)</f>
        <v>1166</v>
      </c>
      <c r="I20" s="24">
        <f>ROUND(D20*G20, 0)</f>
        <v>3575</v>
      </c>
    </row>
    <row r="22" spans="1:9" ht="38.25" x14ac:dyDescent="0.25">
      <c r="A22" s="8">
        <v>11</v>
      </c>
      <c r="B22" s="1" t="s">
        <v>43</v>
      </c>
      <c r="C22" s="2" t="s">
        <v>44</v>
      </c>
      <c r="D22" s="6">
        <v>4</v>
      </c>
      <c r="E22" s="1" t="s">
        <v>15</v>
      </c>
      <c r="F22" s="24">
        <v>9020</v>
      </c>
      <c r="G22" s="24">
        <v>4950</v>
      </c>
      <c r="H22" s="24">
        <f>ROUND(D22*F22, 0)</f>
        <v>36080</v>
      </c>
      <c r="I22" s="24">
        <f>ROUND(D22*G22, 0)</f>
        <v>19800</v>
      </c>
    </row>
    <row r="24" spans="1:9" ht="76.5" x14ac:dyDescent="0.25">
      <c r="A24" s="25">
        <v>12</v>
      </c>
      <c r="B24" s="26" t="s">
        <v>45</v>
      </c>
      <c r="C24" s="27" t="s">
        <v>46</v>
      </c>
      <c r="D24" s="28">
        <v>14</v>
      </c>
      <c r="E24" s="26" t="s">
        <v>13</v>
      </c>
      <c r="F24" s="29">
        <v>3520.0000000000005</v>
      </c>
      <c r="G24" s="29">
        <v>3520.0000000000005</v>
      </c>
      <c r="H24" s="29">
        <f>ROUND(D24*F24, 0)</f>
        <v>49280</v>
      </c>
      <c r="I24" s="29">
        <f>ROUND(D24*G24, 0)</f>
        <v>49280</v>
      </c>
    </row>
    <row r="25" spans="1:9" x14ac:dyDescent="0.25">
      <c r="A25" s="25"/>
      <c r="B25" s="26"/>
      <c r="C25" s="26"/>
      <c r="D25" s="28"/>
      <c r="E25" s="26"/>
      <c r="F25" s="29"/>
      <c r="G25" s="29"/>
      <c r="H25" s="29"/>
      <c r="I25" s="29"/>
    </row>
    <row r="26" spans="1:9" ht="89.25" x14ac:dyDescent="0.25">
      <c r="A26" s="25">
        <v>13</v>
      </c>
      <c r="B26" s="26" t="s">
        <v>47</v>
      </c>
      <c r="C26" s="27" t="s">
        <v>48</v>
      </c>
      <c r="D26" s="28">
        <v>2</v>
      </c>
      <c r="E26" s="26" t="s">
        <v>15</v>
      </c>
      <c r="F26" s="29">
        <v>53680.000000000007</v>
      </c>
      <c r="G26" s="29">
        <v>16500</v>
      </c>
      <c r="H26" s="29">
        <f>ROUND(D26*F26, 0)</f>
        <v>107360</v>
      </c>
      <c r="I26" s="29">
        <f>ROUND(D26*G26, 0)</f>
        <v>33000</v>
      </c>
    </row>
    <row r="28" spans="1:9" ht="108" x14ac:dyDescent="0.25">
      <c r="A28" s="8">
        <v>14</v>
      </c>
      <c r="B28" s="1" t="s">
        <v>49</v>
      </c>
      <c r="C28" s="2" t="s">
        <v>136</v>
      </c>
      <c r="D28" s="6">
        <v>180</v>
      </c>
      <c r="E28" s="1" t="s">
        <v>13</v>
      </c>
      <c r="F28" s="24">
        <v>60.500000000000007</v>
      </c>
      <c r="G28" s="24">
        <v>104.50000000000001</v>
      </c>
      <c r="H28" s="24">
        <f>ROUND(D28*F28, 0)</f>
        <v>10890</v>
      </c>
      <c r="I28" s="24">
        <f>ROUND(D28*G28, 0)</f>
        <v>18810</v>
      </c>
    </row>
    <row r="30" spans="1:9" ht="108" x14ac:dyDescent="0.25">
      <c r="A30" s="8">
        <v>15</v>
      </c>
      <c r="B30" s="1" t="s">
        <v>50</v>
      </c>
      <c r="C30" s="2" t="s">
        <v>137</v>
      </c>
      <c r="D30" s="6">
        <v>90</v>
      </c>
      <c r="E30" s="1" t="s">
        <v>13</v>
      </c>
      <c r="F30" s="24">
        <v>82.5</v>
      </c>
      <c r="G30" s="24">
        <v>104.50000000000001</v>
      </c>
      <c r="H30" s="24">
        <f>ROUND(D30*F30, 0)</f>
        <v>7425</v>
      </c>
      <c r="I30" s="24">
        <f>ROUND(D30*G30, 0)</f>
        <v>9405</v>
      </c>
    </row>
    <row r="32" spans="1:9" ht="108" x14ac:dyDescent="0.25">
      <c r="A32" s="8">
        <v>16</v>
      </c>
      <c r="B32" s="1" t="s">
        <v>51</v>
      </c>
      <c r="C32" s="2" t="s">
        <v>138</v>
      </c>
      <c r="D32" s="6">
        <v>9</v>
      </c>
      <c r="E32" s="1" t="s">
        <v>13</v>
      </c>
      <c r="F32" s="24">
        <v>137.5</v>
      </c>
      <c r="G32" s="24">
        <v>165</v>
      </c>
      <c r="H32" s="24">
        <f>ROUND(D32*F32, 0)</f>
        <v>1238</v>
      </c>
      <c r="I32" s="24">
        <f>ROUND(D32*G32, 0)</f>
        <v>1485</v>
      </c>
    </row>
    <row r="34" spans="1:9" ht="108" x14ac:dyDescent="0.25">
      <c r="A34" s="8">
        <v>17</v>
      </c>
      <c r="B34" s="1" t="s">
        <v>52</v>
      </c>
      <c r="C34" s="2" t="s">
        <v>139</v>
      </c>
      <c r="D34" s="6">
        <v>32</v>
      </c>
      <c r="E34" s="1" t="s">
        <v>13</v>
      </c>
      <c r="F34" s="24">
        <v>214.50000000000003</v>
      </c>
      <c r="G34" s="24">
        <v>220.00000000000003</v>
      </c>
      <c r="H34" s="24">
        <f>ROUND(D34*F34, 0)</f>
        <v>6864</v>
      </c>
      <c r="I34" s="24">
        <f>ROUND(D34*G34, 0)</f>
        <v>7040</v>
      </c>
    </row>
    <row r="36" spans="1:9" ht="108" x14ac:dyDescent="0.25">
      <c r="A36" s="8">
        <v>18</v>
      </c>
      <c r="B36" s="1" t="s">
        <v>53</v>
      </c>
      <c r="C36" s="2" t="s">
        <v>140</v>
      </c>
      <c r="D36" s="6">
        <v>27</v>
      </c>
      <c r="E36" s="1" t="s">
        <v>13</v>
      </c>
      <c r="F36" s="24">
        <v>342.1</v>
      </c>
      <c r="G36" s="24">
        <v>330</v>
      </c>
      <c r="H36" s="24">
        <f>ROUND(D36*F36, 0)</f>
        <v>9237</v>
      </c>
      <c r="I36" s="24">
        <f>ROUND(D36*G36, 0)</f>
        <v>8910</v>
      </c>
    </row>
    <row r="38" spans="1:9" ht="108" x14ac:dyDescent="0.25">
      <c r="A38" s="8">
        <v>19</v>
      </c>
      <c r="B38" s="1" t="s">
        <v>54</v>
      </c>
      <c r="C38" s="2" t="s">
        <v>141</v>
      </c>
      <c r="D38" s="6">
        <v>208</v>
      </c>
      <c r="E38" s="1" t="s">
        <v>13</v>
      </c>
      <c r="F38" s="24">
        <v>174.9</v>
      </c>
      <c r="G38" s="24">
        <v>528</v>
      </c>
      <c r="H38" s="24">
        <f>ROUND(D38*F38, 0)</f>
        <v>36379</v>
      </c>
      <c r="I38" s="24">
        <f>ROUND(D38*G38, 0)</f>
        <v>109824</v>
      </c>
    </row>
    <row r="40" spans="1:9" ht="108" x14ac:dyDescent="0.25">
      <c r="A40" s="8">
        <v>20</v>
      </c>
      <c r="B40" s="1" t="s">
        <v>55</v>
      </c>
      <c r="C40" s="2" t="s">
        <v>142</v>
      </c>
      <c r="D40" s="6">
        <v>70</v>
      </c>
      <c r="E40" s="1" t="s">
        <v>13</v>
      </c>
      <c r="F40" s="24">
        <v>258.5</v>
      </c>
      <c r="G40" s="24">
        <v>528</v>
      </c>
      <c r="H40" s="24">
        <f>ROUND(D40*F40, 0)</f>
        <v>18095</v>
      </c>
      <c r="I40" s="24">
        <f>ROUND(D40*G40, 0)</f>
        <v>36960</v>
      </c>
    </row>
    <row r="42" spans="1:9" ht="108" x14ac:dyDescent="0.25">
      <c r="A42" s="8">
        <v>21</v>
      </c>
      <c r="B42" s="1" t="s">
        <v>56</v>
      </c>
      <c r="C42" s="2" t="s">
        <v>143</v>
      </c>
      <c r="D42" s="6">
        <v>12</v>
      </c>
      <c r="E42" s="1" t="s">
        <v>13</v>
      </c>
      <c r="F42" s="24">
        <v>214.50000000000003</v>
      </c>
      <c r="G42" s="24">
        <v>528</v>
      </c>
      <c r="H42" s="24">
        <f>ROUND(D42*F42, 0)</f>
        <v>2574</v>
      </c>
      <c r="I42" s="24">
        <f>ROUND(D42*G42, 0)</f>
        <v>6336</v>
      </c>
    </row>
    <row r="44" spans="1:9" ht="95.25" x14ac:dyDescent="0.25">
      <c r="A44" s="8">
        <v>22</v>
      </c>
      <c r="B44" s="1" t="s">
        <v>57</v>
      </c>
      <c r="C44" s="2" t="s">
        <v>144</v>
      </c>
      <c r="D44" s="6">
        <v>25</v>
      </c>
      <c r="E44" s="1" t="s">
        <v>13</v>
      </c>
      <c r="F44" s="24">
        <v>141.9</v>
      </c>
      <c r="G44" s="24">
        <v>385.00000000000006</v>
      </c>
      <c r="H44" s="24">
        <f>ROUND(D44*F44, 0)</f>
        <v>3548</v>
      </c>
      <c r="I44" s="24">
        <f>ROUND(D44*G44, 0)</f>
        <v>9625</v>
      </c>
    </row>
    <row r="46" spans="1:9" ht="66.75" x14ac:dyDescent="0.25">
      <c r="A46" s="8">
        <v>23</v>
      </c>
      <c r="B46" s="1" t="s">
        <v>58</v>
      </c>
      <c r="C46" s="2" t="s">
        <v>145</v>
      </c>
      <c r="D46" s="6">
        <v>24</v>
      </c>
      <c r="E46" s="1" t="s">
        <v>13</v>
      </c>
      <c r="F46" s="24">
        <v>184.8</v>
      </c>
      <c r="G46" s="24">
        <v>528</v>
      </c>
      <c r="H46" s="24">
        <f>ROUND(D46*F46, 0)</f>
        <v>4435</v>
      </c>
      <c r="I46" s="24">
        <f>ROUND(D46*G46, 0)</f>
        <v>12672</v>
      </c>
    </row>
    <row r="48" spans="1:9" ht="66.75" x14ac:dyDescent="0.25">
      <c r="A48" s="8">
        <v>24</v>
      </c>
      <c r="B48" s="1" t="s">
        <v>59</v>
      </c>
      <c r="C48" s="2" t="s">
        <v>146</v>
      </c>
      <c r="D48" s="6">
        <v>10</v>
      </c>
      <c r="E48" s="1" t="s">
        <v>13</v>
      </c>
      <c r="F48" s="24">
        <v>273.90000000000003</v>
      </c>
      <c r="G48" s="24">
        <v>528</v>
      </c>
      <c r="H48" s="24">
        <f>ROUND(D48*F48, 0)</f>
        <v>2739</v>
      </c>
      <c r="I48" s="24">
        <f>ROUND(D48*G48, 0)</f>
        <v>5280</v>
      </c>
    </row>
    <row r="50" spans="1:9" ht="66.75" x14ac:dyDescent="0.25">
      <c r="A50" s="8">
        <v>25</v>
      </c>
      <c r="B50" s="1" t="s">
        <v>60</v>
      </c>
      <c r="C50" s="2" t="s">
        <v>147</v>
      </c>
      <c r="D50" s="6">
        <v>14</v>
      </c>
      <c r="E50" s="1" t="s">
        <v>13</v>
      </c>
      <c r="F50" s="24">
        <v>438.90000000000003</v>
      </c>
      <c r="G50" s="24">
        <v>528</v>
      </c>
      <c r="H50" s="24">
        <f>ROUND(D50*F50, 0)</f>
        <v>6145</v>
      </c>
      <c r="I50" s="24">
        <f>ROUND(D50*G50, 0)</f>
        <v>7392</v>
      </c>
    </row>
    <row r="52" spans="1:9" ht="79.5" x14ac:dyDescent="0.25">
      <c r="A52" s="8">
        <v>26</v>
      </c>
      <c r="B52" s="1" t="s">
        <v>61</v>
      </c>
      <c r="C52" s="2" t="s">
        <v>148</v>
      </c>
      <c r="D52" s="6">
        <v>25</v>
      </c>
      <c r="E52" s="1" t="s">
        <v>13</v>
      </c>
      <c r="F52" s="24">
        <v>1868.9</v>
      </c>
      <c r="G52" s="24">
        <v>605</v>
      </c>
      <c r="H52" s="24">
        <f>ROUND(D52*F52, 0)</f>
        <v>46723</v>
      </c>
      <c r="I52" s="24">
        <f>ROUND(D52*G52, 0)</f>
        <v>15125</v>
      </c>
    </row>
    <row r="54" spans="1:9" ht="25.5" x14ac:dyDescent="0.25">
      <c r="A54" s="8">
        <v>27</v>
      </c>
      <c r="B54" s="1" t="s">
        <v>62</v>
      </c>
      <c r="C54" s="2" t="s">
        <v>63</v>
      </c>
      <c r="D54" s="6">
        <v>5</v>
      </c>
      <c r="E54" s="1" t="s">
        <v>15</v>
      </c>
      <c r="F54" s="24">
        <v>275</v>
      </c>
      <c r="G54" s="24">
        <v>495.00000000000006</v>
      </c>
      <c r="H54" s="24">
        <f>ROUND(D54*F54, 0)</f>
        <v>1375</v>
      </c>
      <c r="I54" s="24">
        <f>ROUND(D54*G54, 0)</f>
        <v>2475</v>
      </c>
    </row>
    <row r="56" spans="1:9" ht="25.5" x14ac:dyDescent="0.25">
      <c r="A56" s="25">
        <v>28</v>
      </c>
      <c r="B56" s="26" t="s">
        <v>64</v>
      </c>
      <c r="C56" s="27" t="s">
        <v>65</v>
      </c>
      <c r="D56" s="28">
        <v>50</v>
      </c>
      <c r="E56" s="26" t="s">
        <v>15</v>
      </c>
      <c r="F56" s="29">
        <v>385.00000000000006</v>
      </c>
      <c r="G56" s="29">
        <v>550</v>
      </c>
      <c r="H56" s="29">
        <f>ROUND(D56*F56, 0)</f>
        <v>19250</v>
      </c>
      <c r="I56" s="29">
        <f>ROUND(D56*G56, 0)</f>
        <v>27500</v>
      </c>
    </row>
    <row r="58" spans="1:9" ht="41.25" x14ac:dyDescent="0.25">
      <c r="A58" s="8">
        <v>29</v>
      </c>
      <c r="B58" s="1" t="s">
        <v>66</v>
      </c>
      <c r="C58" s="2" t="s">
        <v>149</v>
      </c>
      <c r="D58" s="6">
        <v>10</v>
      </c>
      <c r="E58" s="1" t="s">
        <v>15</v>
      </c>
      <c r="F58" s="24">
        <v>550</v>
      </c>
      <c r="G58" s="24">
        <v>880.00000000000011</v>
      </c>
      <c r="H58" s="24">
        <f>ROUND(D58*F58, 0)</f>
        <v>5500</v>
      </c>
      <c r="I58" s="24">
        <f>ROUND(D58*G58, 0)</f>
        <v>8800</v>
      </c>
    </row>
    <row r="60" spans="1:9" ht="76.5" x14ac:dyDescent="0.25">
      <c r="A60" s="8">
        <v>30</v>
      </c>
      <c r="B60" s="1" t="s">
        <v>67</v>
      </c>
      <c r="C60" s="2" t="s">
        <v>68</v>
      </c>
      <c r="D60" s="6">
        <v>1</v>
      </c>
      <c r="E60" s="1" t="s">
        <v>15</v>
      </c>
      <c r="F60" s="24">
        <v>13750.000000000002</v>
      </c>
      <c r="G60" s="24">
        <v>5500</v>
      </c>
      <c r="H60" s="24">
        <f>ROUND(D60*F60, 0)</f>
        <v>13750</v>
      </c>
      <c r="I60" s="24">
        <f>ROUND(D60*G60, 0)</f>
        <v>5500</v>
      </c>
    </row>
    <row r="62" spans="1:9" ht="38.25" x14ac:dyDescent="0.25">
      <c r="A62" s="8">
        <v>31</v>
      </c>
      <c r="B62" s="1" t="s">
        <v>69</v>
      </c>
      <c r="C62" s="2" t="s">
        <v>70</v>
      </c>
      <c r="D62" s="6">
        <v>1</v>
      </c>
      <c r="E62" s="1" t="s">
        <v>15</v>
      </c>
      <c r="F62" s="24">
        <v>24750.000000000004</v>
      </c>
      <c r="G62" s="24">
        <v>5500</v>
      </c>
      <c r="H62" s="24">
        <f>ROUND(D62*F62, 0)</f>
        <v>24750</v>
      </c>
      <c r="I62" s="24">
        <f>ROUND(D62*G62, 0)</f>
        <v>5500</v>
      </c>
    </row>
    <row r="64" spans="1:9" ht="76.5" x14ac:dyDescent="0.25">
      <c r="A64" s="8">
        <v>32</v>
      </c>
      <c r="B64" s="1" t="s">
        <v>71</v>
      </c>
      <c r="C64" s="2" t="s">
        <v>72</v>
      </c>
      <c r="D64" s="6">
        <v>1</v>
      </c>
      <c r="E64" s="1" t="s">
        <v>15</v>
      </c>
      <c r="F64" s="24">
        <v>26950.000000000004</v>
      </c>
      <c r="G64" s="24">
        <v>3850.0000000000005</v>
      </c>
      <c r="H64" s="24">
        <f>ROUND(D64*F64, 0)</f>
        <v>26950</v>
      </c>
      <c r="I64" s="24">
        <f>ROUND(D64*G64, 0)</f>
        <v>3850</v>
      </c>
    </row>
    <row r="66" spans="1:9" ht="76.5" x14ac:dyDescent="0.25">
      <c r="A66" s="8">
        <v>33</v>
      </c>
      <c r="B66" s="1" t="s">
        <v>73</v>
      </c>
      <c r="C66" s="2" t="s">
        <v>74</v>
      </c>
      <c r="D66" s="6">
        <v>2</v>
      </c>
      <c r="E66" s="1" t="s">
        <v>15</v>
      </c>
      <c r="F66" s="24">
        <v>21997.800000000003</v>
      </c>
      <c r="G66" s="24">
        <v>3850.0000000000005</v>
      </c>
      <c r="H66" s="24">
        <f>ROUND(D66*F66, 0)</f>
        <v>43996</v>
      </c>
      <c r="I66" s="24">
        <f>ROUND(D66*G66, 0)</f>
        <v>7700</v>
      </c>
    </row>
    <row r="68" spans="1:9" ht="76.5" x14ac:dyDescent="0.25">
      <c r="A68" s="8">
        <v>34</v>
      </c>
      <c r="B68" s="1" t="s">
        <v>75</v>
      </c>
      <c r="C68" s="2" t="s">
        <v>76</v>
      </c>
      <c r="D68" s="6">
        <v>1</v>
      </c>
      <c r="E68" s="1" t="s">
        <v>15</v>
      </c>
      <c r="F68" s="24">
        <v>26950.000000000004</v>
      </c>
      <c r="G68" s="24">
        <v>3850.0000000000005</v>
      </c>
      <c r="H68" s="24">
        <f>ROUND(D68*F68, 0)</f>
        <v>26950</v>
      </c>
      <c r="I68" s="24">
        <f>ROUND(D68*G68, 0)</f>
        <v>3850</v>
      </c>
    </row>
    <row r="70" spans="1:9" ht="89.25" x14ac:dyDescent="0.25">
      <c r="A70" s="8">
        <v>35</v>
      </c>
      <c r="B70" s="1" t="s">
        <v>77</v>
      </c>
      <c r="C70" s="2" t="s">
        <v>78</v>
      </c>
      <c r="D70" s="6">
        <v>1</v>
      </c>
      <c r="E70" s="1" t="s">
        <v>15</v>
      </c>
      <c r="F70" s="24">
        <v>1705.0000000000002</v>
      </c>
      <c r="G70" s="24">
        <v>1100</v>
      </c>
      <c r="H70" s="24">
        <f>ROUND(D70*F70, 0)</f>
        <v>1705</v>
      </c>
      <c r="I70" s="24">
        <f>ROUND(D70*G70, 0)</f>
        <v>1100</v>
      </c>
    </row>
    <row r="72" spans="1:9" ht="89.25" x14ac:dyDescent="0.25">
      <c r="A72" s="8">
        <v>36</v>
      </c>
      <c r="B72" s="1" t="s">
        <v>79</v>
      </c>
      <c r="C72" s="2" t="s">
        <v>80</v>
      </c>
      <c r="D72" s="6">
        <v>2</v>
      </c>
      <c r="E72" s="1" t="s">
        <v>15</v>
      </c>
      <c r="F72" s="24">
        <v>2750</v>
      </c>
      <c r="G72" s="24">
        <v>1100</v>
      </c>
      <c r="H72" s="24">
        <f>ROUND(D72*F72, 0)</f>
        <v>5500</v>
      </c>
      <c r="I72" s="24">
        <f>ROUND(D72*G72, 0)</f>
        <v>2200</v>
      </c>
    </row>
    <row r="74" spans="1:9" ht="89.25" x14ac:dyDescent="0.25">
      <c r="A74" s="8">
        <v>37</v>
      </c>
      <c r="B74" s="1" t="s">
        <v>81</v>
      </c>
      <c r="C74" s="2" t="s">
        <v>82</v>
      </c>
      <c r="D74" s="6">
        <v>1</v>
      </c>
      <c r="E74" s="1" t="s">
        <v>15</v>
      </c>
      <c r="F74" s="24">
        <v>3058.0000000000005</v>
      </c>
      <c r="G74" s="24">
        <v>1100</v>
      </c>
      <c r="H74" s="24">
        <f>ROUND(D74*F74, 0)</f>
        <v>3058</v>
      </c>
      <c r="I74" s="24">
        <f>ROUND(D74*G74, 0)</f>
        <v>1100</v>
      </c>
    </row>
    <row r="76" spans="1:9" ht="76.5" x14ac:dyDescent="0.25">
      <c r="A76" s="8">
        <v>38</v>
      </c>
      <c r="B76" s="1" t="s">
        <v>83</v>
      </c>
      <c r="C76" s="2" t="s">
        <v>84</v>
      </c>
      <c r="D76" s="6">
        <v>1</v>
      </c>
      <c r="E76" s="1" t="s">
        <v>15</v>
      </c>
      <c r="F76" s="24">
        <v>4350.5</v>
      </c>
      <c r="G76" s="24">
        <v>1100</v>
      </c>
      <c r="H76" s="24">
        <f>ROUND(D76*F76, 0)</f>
        <v>4351</v>
      </c>
      <c r="I76" s="24">
        <f>ROUND(D76*G76, 0)</f>
        <v>1100</v>
      </c>
    </row>
    <row r="78" spans="1:9" ht="89.25" x14ac:dyDescent="0.25">
      <c r="A78" s="8">
        <v>39</v>
      </c>
      <c r="B78" s="1" t="s">
        <v>85</v>
      </c>
      <c r="C78" s="2" t="s">
        <v>86</v>
      </c>
      <c r="D78" s="6">
        <v>3</v>
      </c>
      <c r="E78" s="1" t="s">
        <v>15</v>
      </c>
      <c r="F78" s="24">
        <v>2475</v>
      </c>
      <c r="G78" s="24">
        <v>1100</v>
      </c>
      <c r="H78" s="24">
        <f>ROUND(D78*F78, 0)</f>
        <v>7425</v>
      </c>
      <c r="I78" s="24">
        <f>ROUND(D78*G78, 0)</f>
        <v>3300</v>
      </c>
    </row>
    <row r="80" spans="1:9" ht="89.25" x14ac:dyDescent="0.25">
      <c r="A80" s="8">
        <v>40</v>
      </c>
      <c r="B80" s="1" t="s">
        <v>87</v>
      </c>
      <c r="C80" s="2" t="s">
        <v>88</v>
      </c>
      <c r="D80" s="6">
        <v>5</v>
      </c>
      <c r="E80" s="1" t="s">
        <v>15</v>
      </c>
      <c r="F80" s="24">
        <v>2750</v>
      </c>
      <c r="G80" s="24">
        <v>1100</v>
      </c>
      <c r="H80" s="24">
        <f>ROUND(D80*F80, 0)</f>
        <v>13750</v>
      </c>
      <c r="I80" s="24">
        <f>ROUND(D80*G80, 0)</f>
        <v>5500</v>
      </c>
    </row>
    <row r="82" spans="1:9" ht="89.25" x14ac:dyDescent="0.25">
      <c r="A82" s="8">
        <v>41</v>
      </c>
      <c r="B82" s="1" t="s">
        <v>89</v>
      </c>
      <c r="C82" s="2" t="s">
        <v>90</v>
      </c>
      <c r="D82" s="6">
        <v>9</v>
      </c>
      <c r="E82" s="1" t="s">
        <v>15</v>
      </c>
      <c r="F82" s="24">
        <v>1705.0000000000002</v>
      </c>
      <c r="G82" s="24">
        <v>1100</v>
      </c>
      <c r="H82" s="24">
        <f>ROUND(D82*F82, 0)</f>
        <v>15345</v>
      </c>
      <c r="I82" s="24">
        <f>ROUND(D82*G82, 0)</f>
        <v>9900</v>
      </c>
    </row>
    <row r="84" spans="1:9" ht="63.75" x14ac:dyDescent="0.25">
      <c r="A84" s="8">
        <v>42</v>
      </c>
      <c r="B84" s="1" t="s">
        <v>91</v>
      </c>
      <c r="C84" s="2" t="s">
        <v>92</v>
      </c>
      <c r="D84" s="6">
        <v>11</v>
      </c>
      <c r="E84" s="1" t="s">
        <v>15</v>
      </c>
      <c r="F84" s="24">
        <v>2447.5</v>
      </c>
      <c r="G84" s="24">
        <v>110.00000000000001</v>
      </c>
      <c r="H84" s="24">
        <f>ROUND(D84*F84, 0)</f>
        <v>26923</v>
      </c>
      <c r="I84" s="24">
        <f>ROUND(D84*G84, 0)</f>
        <v>1210</v>
      </c>
    </row>
    <row r="86" spans="1:9" ht="63.75" x14ac:dyDescent="0.25">
      <c r="A86" s="8">
        <v>43</v>
      </c>
      <c r="B86" s="1" t="s">
        <v>93</v>
      </c>
      <c r="C86" s="2" t="s">
        <v>94</v>
      </c>
      <c r="D86" s="6">
        <v>6</v>
      </c>
      <c r="E86" s="1" t="s">
        <v>15</v>
      </c>
      <c r="F86" s="24">
        <v>550</v>
      </c>
      <c r="G86" s="24">
        <v>110.00000000000001</v>
      </c>
      <c r="H86" s="24">
        <f>ROUND(D86*F86, 0)</f>
        <v>3300</v>
      </c>
      <c r="I86" s="24">
        <f>ROUND(D86*G86, 0)</f>
        <v>660</v>
      </c>
    </row>
    <row r="88" spans="1:9" ht="63.75" x14ac:dyDescent="0.25">
      <c r="A88" s="8">
        <v>44</v>
      </c>
      <c r="B88" s="1" t="s">
        <v>95</v>
      </c>
      <c r="C88" s="2" t="s">
        <v>96</v>
      </c>
      <c r="D88" s="6">
        <v>1</v>
      </c>
      <c r="E88" s="1" t="s">
        <v>15</v>
      </c>
      <c r="F88" s="24">
        <v>247.50000000000003</v>
      </c>
      <c r="G88" s="24">
        <v>110.00000000000001</v>
      </c>
      <c r="H88" s="24">
        <f>ROUND(D88*F88, 0)</f>
        <v>248</v>
      </c>
      <c r="I88" s="24">
        <f>ROUND(D88*G88, 0)</f>
        <v>110</v>
      </c>
    </row>
    <row r="90" spans="1:9" ht="63.75" x14ac:dyDescent="0.25">
      <c r="A90" s="8">
        <v>45</v>
      </c>
      <c r="B90" s="1" t="s">
        <v>97</v>
      </c>
      <c r="C90" s="2" t="s">
        <v>98</v>
      </c>
      <c r="D90" s="6">
        <v>2</v>
      </c>
      <c r="E90" s="1" t="s">
        <v>15</v>
      </c>
      <c r="F90" s="24">
        <v>550</v>
      </c>
      <c r="G90" s="24">
        <v>110.00000000000001</v>
      </c>
      <c r="H90" s="24">
        <f>ROUND(D90*F90, 0)</f>
        <v>1100</v>
      </c>
      <c r="I90" s="24">
        <f>ROUND(D90*G90, 0)</f>
        <v>220</v>
      </c>
    </row>
    <row r="92" spans="1:9" ht="38.25" x14ac:dyDescent="0.25">
      <c r="A92" s="8">
        <v>46</v>
      </c>
      <c r="B92" s="1" t="s">
        <v>99</v>
      </c>
      <c r="C92" s="2" t="s">
        <v>101</v>
      </c>
      <c r="D92" s="6">
        <v>1</v>
      </c>
      <c r="E92" s="1" t="s">
        <v>100</v>
      </c>
      <c r="F92" s="24">
        <v>49500.000000000007</v>
      </c>
      <c r="G92" s="24">
        <v>16500</v>
      </c>
      <c r="H92" s="24">
        <f>ROUND(D92*F92, 0)</f>
        <v>49500</v>
      </c>
      <c r="I92" s="24">
        <f>ROUND(D92*G92, 0)</f>
        <v>16500</v>
      </c>
    </row>
    <row r="93" spans="1:9" x14ac:dyDescent="0.25">
      <c r="C93" s="2"/>
    </row>
    <row r="94" spans="1:9" ht="38.25" x14ac:dyDescent="0.25">
      <c r="A94" s="8">
        <v>47</v>
      </c>
      <c r="B94" s="1" t="s">
        <v>172</v>
      </c>
      <c r="C94" s="2" t="s">
        <v>171</v>
      </c>
      <c r="D94" s="6">
        <v>1</v>
      </c>
      <c r="E94" s="1" t="s">
        <v>100</v>
      </c>
      <c r="F94" s="24">
        <v>7480.0000000000009</v>
      </c>
      <c r="G94" s="24">
        <v>3300.0000000000005</v>
      </c>
      <c r="H94" s="24">
        <f>ROUND(D94*F94, 0)</f>
        <v>7480</v>
      </c>
      <c r="I94" s="24">
        <f>ROUND(D94*G94, 0)</f>
        <v>3300</v>
      </c>
    </row>
    <row r="96" spans="1:9" ht="38.25" x14ac:dyDescent="0.25">
      <c r="A96" s="8">
        <v>48</v>
      </c>
      <c r="B96" s="1" t="s">
        <v>102</v>
      </c>
      <c r="C96" s="2" t="s">
        <v>103</v>
      </c>
      <c r="D96" s="6">
        <v>1</v>
      </c>
      <c r="E96" s="1" t="s">
        <v>15</v>
      </c>
      <c r="F96" s="24">
        <v>7920.0000000000009</v>
      </c>
      <c r="G96" s="24">
        <v>3300.0000000000005</v>
      </c>
      <c r="H96" s="24">
        <f>ROUND(D96*F96, 0)</f>
        <v>7920</v>
      </c>
      <c r="I96" s="24">
        <f>ROUND(D96*G96, 0)</f>
        <v>3300</v>
      </c>
    </row>
    <row r="98" spans="1:9" ht="51" x14ac:dyDescent="0.25">
      <c r="A98" s="8">
        <v>49</v>
      </c>
      <c r="B98" s="1" t="s">
        <v>104</v>
      </c>
      <c r="C98" s="2" t="s">
        <v>105</v>
      </c>
      <c r="D98" s="6">
        <v>1</v>
      </c>
      <c r="E98" s="1" t="s">
        <v>15</v>
      </c>
      <c r="F98" s="24">
        <v>541200</v>
      </c>
      <c r="G98" s="24">
        <v>96800.000000000015</v>
      </c>
      <c r="H98" s="24">
        <f>ROUND(D98*F98, 0)</f>
        <v>541200</v>
      </c>
      <c r="I98" s="24">
        <f>ROUND(D98*G98, 0)</f>
        <v>96800</v>
      </c>
    </row>
    <row r="100" spans="1:9" ht="51" x14ac:dyDescent="0.25">
      <c r="A100" s="8">
        <v>50</v>
      </c>
      <c r="B100" s="1" t="s">
        <v>106</v>
      </c>
      <c r="C100" s="2" t="s">
        <v>107</v>
      </c>
      <c r="D100" s="6">
        <v>1</v>
      </c>
      <c r="E100" s="1" t="s">
        <v>15</v>
      </c>
      <c r="F100" s="24">
        <v>46750.000000000007</v>
      </c>
      <c r="G100" s="24">
        <v>11000</v>
      </c>
      <c r="H100" s="24">
        <f>ROUND(D100*F100, 0)</f>
        <v>46750</v>
      </c>
      <c r="I100" s="24">
        <f>ROUND(D100*G100, 0)</f>
        <v>11000</v>
      </c>
    </row>
    <row r="102" spans="1:9" ht="51" x14ac:dyDescent="0.25">
      <c r="A102" s="8">
        <v>51</v>
      </c>
      <c r="B102" s="1" t="s">
        <v>108</v>
      </c>
      <c r="C102" s="2" t="s">
        <v>109</v>
      </c>
      <c r="D102" s="6">
        <v>1</v>
      </c>
      <c r="E102" s="1" t="s">
        <v>15</v>
      </c>
      <c r="F102" s="24">
        <v>40942</v>
      </c>
      <c r="G102" s="24">
        <v>11000</v>
      </c>
      <c r="H102" s="24">
        <f>ROUND(D102*F102, 0)</f>
        <v>40942</v>
      </c>
      <c r="I102" s="24">
        <f>ROUND(D102*G102, 0)</f>
        <v>11000</v>
      </c>
    </row>
    <row r="104" spans="1:9" ht="153" x14ac:dyDescent="0.25">
      <c r="A104" s="8">
        <v>52</v>
      </c>
      <c r="B104" s="1" t="s">
        <v>110</v>
      </c>
      <c r="C104" s="2" t="s">
        <v>111</v>
      </c>
      <c r="D104" s="6">
        <v>8</v>
      </c>
      <c r="E104" s="1" t="s">
        <v>15</v>
      </c>
      <c r="F104" s="24">
        <v>22880.000000000004</v>
      </c>
      <c r="G104" s="24">
        <v>4950</v>
      </c>
      <c r="H104" s="24">
        <f>ROUND(D104*F104, 0)</f>
        <v>183040</v>
      </c>
      <c r="I104" s="24">
        <f>ROUND(D104*G104, 0)</f>
        <v>39600</v>
      </c>
    </row>
    <row r="106" spans="1:9" ht="153" x14ac:dyDescent="0.25">
      <c r="A106" s="8">
        <v>53</v>
      </c>
      <c r="B106" s="1" t="s">
        <v>112</v>
      </c>
      <c r="C106" s="2" t="s">
        <v>113</v>
      </c>
      <c r="D106" s="6">
        <v>4</v>
      </c>
      <c r="E106" s="1" t="s">
        <v>15</v>
      </c>
      <c r="F106" s="24">
        <v>22880.000000000004</v>
      </c>
      <c r="G106" s="24">
        <v>4950</v>
      </c>
      <c r="H106" s="24">
        <f>ROUND(D106*F106, 0)</f>
        <v>91520</v>
      </c>
      <c r="I106" s="24">
        <f>ROUND(D106*G106, 0)</f>
        <v>19800</v>
      </c>
    </row>
    <row r="108" spans="1:9" ht="178.5" x14ac:dyDescent="0.25">
      <c r="A108" s="8">
        <v>54</v>
      </c>
      <c r="B108" s="1" t="s">
        <v>114</v>
      </c>
      <c r="C108" s="2" t="s">
        <v>115</v>
      </c>
      <c r="D108" s="6">
        <v>5</v>
      </c>
      <c r="E108" s="1" t="s">
        <v>15</v>
      </c>
      <c r="F108" s="24">
        <v>27390.000000000004</v>
      </c>
      <c r="G108" s="24">
        <v>4950</v>
      </c>
      <c r="H108" s="24">
        <f>ROUND(D108*F108, 0)</f>
        <v>136950</v>
      </c>
      <c r="I108" s="24">
        <f>ROUND(D108*G108, 0)</f>
        <v>24750</v>
      </c>
    </row>
    <row r="110" spans="1:9" ht="178.5" x14ac:dyDescent="0.25">
      <c r="A110" s="8">
        <v>55</v>
      </c>
      <c r="B110" s="1" t="s">
        <v>116</v>
      </c>
      <c r="C110" s="2" t="s">
        <v>117</v>
      </c>
      <c r="D110" s="6">
        <v>1</v>
      </c>
      <c r="E110" s="1" t="s">
        <v>15</v>
      </c>
      <c r="F110" s="24">
        <v>32120.000000000004</v>
      </c>
      <c r="G110" s="24">
        <v>4950</v>
      </c>
      <c r="H110" s="24">
        <f>ROUND(D110*F110, 0)</f>
        <v>32120</v>
      </c>
      <c r="I110" s="24">
        <f>ROUND(D110*G110, 0)</f>
        <v>4950</v>
      </c>
    </row>
    <row r="112" spans="1:9" ht="114.75" x14ac:dyDescent="0.25">
      <c r="A112" s="8">
        <v>56</v>
      </c>
      <c r="B112" s="1" t="s">
        <v>118</v>
      </c>
      <c r="C112" s="2" t="s">
        <v>119</v>
      </c>
      <c r="D112" s="6">
        <v>1</v>
      </c>
      <c r="E112" s="1" t="s">
        <v>15</v>
      </c>
      <c r="F112" s="24">
        <v>70180</v>
      </c>
      <c r="G112" s="24">
        <v>4950</v>
      </c>
      <c r="H112" s="24">
        <f>ROUND(D112*F112, 0)</f>
        <v>70180</v>
      </c>
      <c r="I112" s="24">
        <f>ROUND(D112*G112, 0)</f>
        <v>4950</v>
      </c>
    </row>
    <row r="114" spans="1:9" ht="89.25" x14ac:dyDescent="0.25">
      <c r="A114" s="8">
        <v>57</v>
      </c>
      <c r="B114" s="1" t="s">
        <v>120</v>
      </c>
      <c r="C114" s="2" t="s">
        <v>121</v>
      </c>
      <c r="D114" s="6">
        <v>1</v>
      </c>
      <c r="E114" s="1" t="s">
        <v>15</v>
      </c>
      <c r="F114" s="24">
        <v>19580</v>
      </c>
      <c r="G114" s="24">
        <v>4950</v>
      </c>
      <c r="H114" s="24">
        <f>ROUND(D114*F114, 0)</f>
        <v>19580</v>
      </c>
      <c r="I114" s="24">
        <f>ROUND(D114*G114, 0)</f>
        <v>4950</v>
      </c>
    </row>
    <row r="116" spans="1:9" ht="89.25" x14ac:dyDescent="0.25">
      <c r="A116" s="8">
        <v>58</v>
      </c>
      <c r="B116" s="1" t="s">
        <v>122</v>
      </c>
      <c r="C116" s="2" t="s">
        <v>123</v>
      </c>
      <c r="D116" s="6">
        <v>1</v>
      </c>
      <c r="E116" s="1" t="s">
        <v>15</v>
      </c>
      <c r="F116" s="24">
        <v>19580</v>
      </c>
      <c r="G116" s="24">
        <v>4950</v>
      </c>
      <c r="H116" s="24">
        <f>ROUND(D116*F116, 0)</f>
        <v>19580</v>
      </c>
      <c r="I116" s="24">
        <f>ROUND(D116*G116, 0)</f>
        <v>4950</v>
      </c>
    </row>
    <row r="118" spans="1:9" ht="79.5" x14ac:dyDescent="0.25">
      <c r="A118" s="8">
        <v>59</v>
      </c>
      <c r="B118" s="1" t="s">
        <v>124</v>
      </c>
      <c r="C118" s="2" t="s">
        <v>150</v>
      </c>
      <c r="D118" s="6">
        <v>1</v>
      </c>
      <c r="E118" s="1" t="s">
        <v>15</v>
      </c>
      <c r="F118" s="24">
        <v>2750</v>
      </c>
      <c r="G118" s="24">
        <v>2200</v>
      </c>
      <c r="H118" s="24">
        <f>ROUND(D118*F118, 0)</f>
        <v>2750</v>
      </c>
      <c r="I118" s="24">
        <f>ROUND(D118*G118, 0)</f>
        <v>2200</v>
      </c>
    </row>
    <row r="120" spans="1:9" ht="38.25" x14ac:dyDescent="0.25">
      <c r="A120" s="8">
        <v>60</v>
      </c>
      <c r="B120" s="1" t="s">
        <v>125</v>
      </c>
      <c r="C120" s="2" t="s">
        <v>126</v>
      </c>
      <c r="D120" s="6">
        <v>5</v>
      </c>
      <c r="E120" s="1" t="s">
        <v>15</v>
      </c>
      <c r="F120" s="24">
        <v>2750</v>
      </c>
      <c r="G120" s="24">
        <v>2200</v>
      </c>
      <c r="H120" s="24">
        <f>ROUND(D120*F120, 0)</f>
        <v>13750</v>
      </c>
      <c r="I120" s="24">
        <f>ROUND(D120*G120, 0)</f>
        <v>11000</v>
      </c>
    </row>
    <row r="122" spans="1:9" ht="38.25" x14ac:dyDescent="0.25">
      <c r="A122" s="8">
        <v>61</v>
      </c>
      <c r="B122" s="1" t="s">
        <v>127</v>
      </c>
      <c r="C122" s="2" t="s">
        <v>128</v>
      </c>
      <c r="D122" s="6">
        <v>17</v>
      </c>
      <c r="E122" s="1" t="s">
        <v>15</v>
      </c>
      <c r="F122" s="24">
        <v>2750</v>
      </c>
      <c r="G122" s="24">
        <v>2200</v>
      </c>
      <c r="H122" s="24">
        <f>ROUND(D122*F122, 0)</f>
        <v>46750</v>
      </c>
      <c r="I122" s="24">
        <f>ROUND(D122*G122, 0)</f>
        <v>37400</v>
      </c>
    </row>
    <row r="124" spans="1:9" ht="25.5" x14ac:dyDescent="0.25">
      <c r="A124" s="8">
        <v>62</v>
      </c>
      <c r="B124" s="1" t="s">
        <v>129</v>
      </c>
      <c r="C124" s="2" t="s">
        <v>131</v>
      </c>
      <c r="D124" s="6">
        <v>42</v>
      </c>
      <c r="E124" s="1" t="s">
        <v>130</v>
      </c>
      <c r="F124" s="24">
        <v>22</v>
      </c>
      <c r="G124" s="24">
        <v>1980.0000000000002</v>
      </c>
      <c r="H124" s="24">
        <f>ROUND(D124*F124, 0)</f>
        <v>924</v>
      </c>
      <c r="I124" s="24">
        <f>ROUND(D124*G124, 0)</f>
        <v>83160</v>
      </c>
    </row>
    <row r="126" spans="1:9" ht="25.5" x14ac:dyDescent="0.25">
      <c r="A126" s="8">
        <v>63</v>
      </c>
      <c r="B126" s="1" t="s">
        <v>132</v>
      </c>
      <c r="C126" s="2" t="s">
        <v>133</v>
      </c>
      <c r="D126" s="6">
        <v>1</v>
      </c>
      <c r="E126" s="1" t="s">
        <v>100</v>
      </c>
      <c r="F126" s="24">
        <v>0</v>
      </c>
      <c r="G126" s="24">
        <v>16500</v>
      </c>
      <c r="H126" s="24">
        <f>ROUND(D126*F126, 0)</f>
        <v>0</v>
      </c>
      <c r="I126" s="24">
        <f>ROUND(D126*G126, 0)</f>
        <v>16500</v>
      </c>
    </row>
    <row r="128" spans="1:9" ht="38.25" x14ac:dyDescent="0.25">
      <c r="A128" s="8">
        <v>64</v>
      </c>
      <c r="B128" s="1" t="s">
        <v>134</v>
      </c>
      <c r="C128" s="2" t="s">
        <v>135</v>
      </c>
      <c r="D128" s="6">
        <v>1</v>
      </c>
      <c r="E128" s="1" t="s">
        <v>100</v>
      </c>
      <c r="F128" s="24">
        <v>123200.00000000001</v>
      </c>
      <c r="G128" s="24">
        <v>88000</v>
      </c>
      <c r="H128" s="24">
        <f>ROUND(D128*F128, 0)</f>
        <v>123200</v>
      </c>
      <c r="I128" s="24">
        <f>ROUND(D128*G128, 0)</f>
        <v>88000</v>
      </c>
    </row>
    <row r="130" spans="1:9" s="9" customFormat="1" x14ac:dyDescent="0.25">
      <c r="A130" s="7"/>
      <c r="B130" s="3"/>
      <c r="C130" s="3" t="s">
        <v>17</v>
      </c>
      <c r="D130" s="5"/>
      <c r="E130" s="3"/>
      <c r="F130" s="23"/>
      <c r="G130" s="23"/>
      <c r="H130" s="23">
        <f>ROUND(SUM(H2:H129),0)</f>
        <v>2051833</v>
      </c>
      <c r="I130" s="23">
        <f>ROUND(SUM(I2:I129),0)</f>
        <v>1175779</v>
      </c>
    </row>
  </sheetData>
  <autoFilter ref="G1:G130"/>
  <printOptions gridLines="1"/>
  <pageMargins left="0.78740157480314965" right="0.78740157480314965" top="0.78740157480314965" bottom="0.78740157480314965" header="0.43307086614173229" footer="0.43307086614173229"/>
  <pageSetup paperSize="9" scale="84" fitToHeight="100" orientation="portrait" useFirstPageNumber="1" r:id="rId1"/>
  <headerFooter>
    <oddHeader>&amp;R&amp;F</oddHeader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view="pageBreakPreview" topLeftCell="H1" zoomScaleNormal="100" zoomScaleSheetLayoutView="100" workbookViewId="0">
      <selection activeCell="AE24" sqref="AE24"/>
    </sheetView>
  </sheetViews>
  <sheetFormatPr defaultRowHeight="15" x14ac:dyDescent="0.25"/>
  <sheetData/>
  <printOptions gridLines="1"/>
  <pageMargins left="0.78740157480314965" right="0.78740157480314965" top="0.78740157480314965" bottom="0.78740157480314965" header="0.43307086614173229" footer="0.43307086614173229"/>
  <pageSetup paperSize="9" fitToHeight="100" orientation="portrait" useFirstPageNumber="1" r:id="rId1"/>
  <headerFooter>
    <oddHeader>&amp;R&amp;F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1</vt:i4>
      </vt:variant>
    </vt:vector>
  </HeadingPairs>
  <TitlesOfParts>
    <vt:vector size="7" baseType="lpstr">
      <vt:lpstr>Záradék</vt:lpstr>
      <vt:lpstr>Összesítő</vt:lpstr>
      <vt:lpstr>Falazás és egyéb kőművesmunka</vt:lpstr>
      <vt:lpstr>Közműcsővezetékek és -szerelvén</vt:lpstr>
      <vt:lpstr>Elektromosenergia-ellátás, vill</vt:lpstr>
      <vt:lpstr>Munka1</vt:lpstr>
      <vt:lpstr>'Elektromosenergia-ellátás, vill'!Nyomtatási_terület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Petre Zoltán</dc:creator>
  <cp:lastModifiedBy>Dési I.</cp:lastModifiedBy>
  <dcterms:created xsi:type="dcterms:W3CDTF">2017-07-10T09:08:07Z</dcterms:created>
  <dcterms:modified xsi:type="dcterms:W3CDTF">2018-09-07T11:53:17Z</dcterms:modified>
</cp:coreProperties>
</file>